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Приложения к отчетам\"/>
    </mc:Choice>
  </mc:AlternateContent>
  <bookViews>
    <workbookView xWindow="0" yWindow="0" windowWidth="28752" windowHeight="11868" firstSheet="1" activeTab="6"/>
  </bookViews>
  <sheets>
    <sheet name="Приложение 7" sheetId="14" r:id="rId1"/>
    <sheet name="Приложение 6" sheetId="8" r:id="rId2"/>
    <sheet name="Приложение 5" sheetId="3" r:id="rId3"/>
    <sheet name="Приложение 4" sheetId="7" r:id="rId4"/>
    <sheet name="Приложение 3" sheetId="2" r:id="rId5"/>
    <sheet name="Приложение 2" sheetId="6" r:id="rId6"/>
    <sheet name="Приложение 1" sheetId="5" r:id="rId7"/>
  </sheets>
  <calcPr calcId="152511"/>
</workbook>
</file>

<file path=xl/calcChain.xml><?xml version="1.0" encoding="utf-8"?>
<calcChain xmlns="http://schemas.openxmlformats.org/spreadsheetml/2006/main">
  <c r="E20" i="6" l="1"/>
  <c r="E19" i="6" s="1"/>
  <c r="E18" i="6" s="1"/>
  <c r="E15" i="6"/>
  <c r="E14" i="6" s="1"/>
  <c r="E16" i="6"/>
  <c r="D17" i="5"/>
  <c r="D16" i="5" s="1"/>
  <c r="D18" i="5"/>
  <c r="D14" i="5"/>
  <c r="D13" i="5" s="1"/>
  <c r="D12" i="5" s="1"/>
  <c r="D8" i="2" l="1"/>
  <c r="C8" i="2"/>
  <c r="D37" i="2"/>
  <c r="D36" i="2" s="1"/>
  <c r="C37" i="2"/>
  <c r="D46" i="2"/>
  <c r="C46" i="2"/>
  <c r="D20" i="2"/>
  <c r="E71" i="14"/>
  <c r="E70" i="14"/>
  <c r="E68" i="14"/>
  <c r="E67" i="14"/>
  <c r="E66" i="14"/>
  <c r="E65" i="14"/>
  <c r="E64" i="14"/>
  <c r="E63" i="14"/>
  <c r="E62" i="14"/>
  <c r="E61" i="14"/>
  <c r="E60" i="14"/>
  <c r="D59" i="14"/>
  <c r="D52" i="14" s="1"/>
  <c r="C59" i="14"/>
  <c r="E58" i="14"/>
  <c r="D57" i="14"/>
  <c r="C57" i="14"/>
  <c r="E57" i="14" s="1"/>
  <c r="E56" i="14"/>
  <c r="E55" i="14"/>
  <c r="E54" i="14"/>
  <c r="E53" i="14"/>
  <c r="E51" i="14"/>
  <c r="E50" i="14"/>
  <c r="D49" i="14"/>
  <c r="C49" i="14"/>
  <c r="E47" i="14"/>
  <c r="E46" i="14"/>
  <c r="E45" i="14"/>
  <c r="D44" i="14"/>
  <c r="E44" i="14" s="1"/>
  <c r="C44" i="14"/>
  <c r="C43" i="14"/>
  <c r="C42" i="14" s="1"/>
  <c r="E41" i="14"/>
  <c r="E40" i="14"/>
  <c r="E39" i="14"/>
  <c r="D38" i="14"/>
  <c r="E38" i="14" s="1"/>
  <c r="C38" i="14"/>
  <c r="E37" i="14"/>
  <c r="E36" i="14"/>
  <c r="C35" i="14"/>
  <c r="C34" i="14" s="1"/>
  <c r="E33" i="14"/>
  <c r="E32" i="14"/>
  <c r="D31" i="14"/>
  <c r="C31" i="14"/>
  <c r="E31" i="14" s="1"/>
  <c r="D30" i="14"/>
  <c r="C30" i="14"/>
  <c r="C29" i="14" s="1"/>
  <c r="D29" i="14"/>
  <c r="E28" i="14"/>
  <c r="E27" i="14"/>
  <c r="D26" i="14"/>
  <c r="C26" i="14"/>
  <c r="E21" i="14"/>
  <c r="E20" i="14"/>
  <c r="E19" i="14"/>
  <c r="E18" i="14"/>
  <c r="D17" i="14"/>
  <c r="E17" i="14" s="1"/>
  <c r="C17" i="14"/>
  <c r="C16" i="14"/>
  <c r="E15" i="14"/>
  <c r="E14" i="14"/>
  <c r="E13" i="14"/>
  <c r="D12" i="14"/>
  <c r="C12" i="14"/>
  <c r="D11" i="14"/>
  <c r="E11" i="14" s="1"/>
  <c r="C11" i="14"/>
  <c r="C10" i="14"/>
  <c r="F17" i="8"/>
  <c r="G52" i="8"/>
  <c r="G48" i="8"/>
  <c r="F59" i="8"/>
  <c r="F52" i="8"/>
  <c r="H65" i="8"/>
  <c r="H66" i="8"/>
  <c r="H67" i="8"/>
  <c r="H64" i="8"/>
  <c r="D48" i="14" l="1"/>
  <c r="E12" i="14"/>
  <c r="E26" i="14"/>
  <c r="E59" i="14"/>
  <c r="E29" i="14"/>
  <c r="E49" i="14"/>
  <c r="D16" i="14"/>
  <c r="E16" i="14" s="1"/>
  <c r="D35" i="14"/>
  <c r="D43" i="14"/>
  <c r="C52" i="14"/>
  <c r="C48" i="14" s="1"/>
  <c r="G72" i="8"/>
  <c r="F48" i="8"/>
  <c r="F57" i="8"/>
  <c r="H41" i="8"/>
  <c r="H39" i="8"/>
  <c r="H40" i="8"/>
  <c r="G38" i="8"/>
  <c r="G35" i="8" s="1"/>
  <c r="G34" i="8" s="1"/>
  <c r="F38" i="8"/>
  <c r="F35" i="8" s="1"/>
  <c r="G26" i="8"/>
  <c r="F26" i="8"/>
  <c r="D9" i="3"/>
  <c r="C9" i="3"/>
  <c r="E25" i="3"/>
  <c r="D24" i="3"/>
  <c r="C24" i="3"/>
  <c r="C72" i="14" l="1"/>
  <c r="E48" i="14"/>
  <c r="E35" i="14"/>
  <c r="D34" i="14"/>
  <c r="E34" i="14" s="1"/>
  <c r="D10" i="14"/>
  <c r="E10" i="14" s="1"/>
  <c r="E52" i="14"/>
  <c r="E43" i="14"/>
  <c r="D42" i="14"/>
  <c r="H38" i="8"/>
  <c r="H26" i="8"/>
  <c r="E24" i="3"/>
  <c r="E42" i="14" l="1"/>
  <c r="D72" i="14"/>
  <c r="E72" i="14" s="1"/>
  <c r="D21" i="3"/>
  <c r="C21" i="3"/>
  <c r="G59" i="8" l="1"/>
  <c r="H63" i="8"/>
  <c r="H62" i="8"/>
  <c r="H61" i="8"/>
  <c r="H60" i="8"/>
  <c r="G49" i="8"/>
  <c r="F49" i="8"/>
  <c r="F34" i="8"/>
  <c r="H27" i="8"/>
  <c r="D43" i="2"/>
  <c r="C43" i="2"/>
  <c r="E45" i="2" l="1"/>
  <c r="E44" i="2"/>
  <c r="E43" i="2"/>
  <c r="E42" i="2"/>
  <c r="C36" i="2"/>
  <c r="C20" i="2"/>
  <c r="H54" i="8" l="1"/>
  <c r="G57" i="8"/>
  <c r="G44" i="8"/>
  <c r="F44" i="8"/>
  <c r="G17" i="8"/>
  <c r="F11" i="8"/>
  <c r="H53" i="8" l="1"/>
  <c r="F16" i="8"/>
  <c r="F10" i="8" s="1"/>
  <c r="F72" i="8" s="1"/>
  <c r="F12" i="8"/>
  <c r="G12" i="8"/>
  <c r="E18" i="3"/>
  <c r="D10" i="3"/>
  <c r="C10" i="3"/>
  <c r="E13" i="3"/>
  <c r="E41" i="2" l="1"/>
  <c r="D14" i="2"/>
  <c r="C14" i="2"/>
  <c r="D10" i="2"/>
  <c r="D9" i="2" s="1"/>
  <c r="C10" i="2"/>
  <c r="C9" i="2" s="1"/>
  <c r="E36" i="2" l="1"/>
  <c r="G43" i="8" l="1"/>
  <c r="G42" i="8" s="1"/>
  <c r="F43" i="8"/>
  <c r="F42" i="8" s="1"/>
  <c r="G31" i="8"/>
  <c r="G30" i="8" s="1"/>
  <c r="F31" i="8"/>
  <c r="F30" i="8" s="1"/>
  <c r="H33" i="8"/>
  <c r="G16" i="8"/>
  <c r="F29" i="8" l="1"/>
  <c r="G29" i="8"/>
  <c r="H52" i="8" l="1"/>
  <c r="H59" i="8"/>
  <c r="H56" i="8"/>
  <c r="H55" i="8"/>
  <c r="H51" i="8"/>
  <c r="H50" i="8"/>
  <c r="H43" i="8"/>
  <c r="H44" i="8"/>
  <c r="H45" i="8"/>
  <c r="H46" i="8"/>
  <c r="H47" i="8"/>
  <c r="H37" i="8"/>
  <c r="H36" i="8"/>
  <c r="H14" i="8"/>
  <c r="H15" i="8"/>
  <c r="H13" i="8"/>
  <c r="H35" i="8"/>
  <c r="H34" i="8"/>
  <c r="H21" i="8"/>
  <c r="G11" i="8"/>
  <c r="G10" i="8" s="1"/>
  <c r="H58" i="8" l="1"/>
  <c r="H11" i="8"/>
  <c r="H17" i="8"/>
  <c r="H16" i="8"/>
  <c r="D19" i="3"/>
  <c r="D17" i="3"/>
  <c r="H57" i="8" l="1"/>
  <c r="D29" i="2"/>
  <c r="D28" i="2" s="1"/>
  <c r="C29" i="2"/>
  <c r="C28" i="2" s="1"/>
  <c r="E32" i="2"/>
  <c r="E33" i="2"/>
  <c r="E34" i="2"/>
  <c r="E35" i="2"/>
  <c r="E31" i="2"/>
  <c r="E30" i="2"/>
  <c r="E40" i="2"/>
  <c r="D33" i="7"/>
  <c r="E47" i="2"/>
  <c r="E46" i="2"/>
  <c r="E29" i="2" l="1"/>
  <c r="E11" i="2"/>
  <c r="E13" i="2"/>
  <c r="E9" i="2" l="1"/>
  <c r="H32" i="8" l="1"/>
  <c r="H28" i="8"/>
  <c r="H19" i="8"/>
  <c r="H20" i="8"/>
  <c r="H18" i="8"/>
  <c r="H48" i="8" l="1"/>
  <c r="H49" i="8"/>
  <c r="H42" i="8"/>
  <c r="H70" i="8" l="1"/>
  <c r="H71" i="8"/>
  <c r="H31" i="8"/>
  <c r="H12" i="8"/>
  <c r="C19" i="3"/>
  <c r="E27" i="3"/>
  <c r="E26" i="3"/>
  <c r="E22" i="3"/>
  <c r="E23" i="3"/>
  <c r="E20" i="3"/>
  <c r="C17" i="3"/>
  <c r="E17" i="3" s="1"/>
  <c r="D15" i="3"/>
  <c r="F15" i="3"/>
  <c r="C15" i="3"/>
  <c r="E16" i="3"/>
  <c r="E15" i="3" s="1"/>
  <c r="E11" i="3"/>
  <c r="E12" i="3"/>
  <c r="E14" i="3"/>
  <c r="E9" i="3" l="1"/>
  <c r="E19" i="3"/>
  <c r="H10" i="8"/>
  <c r="H68" i="8"/>
  <c r="H29" i="8"/>
  <c r="E21" i="3"/>
  <c r="E10" i="3"/>
  <c r="H72" i="8" l="1"/>
  <c r="F21" i="6"/>
  <c r="F20" i="6"/>
  <c r="F19" i="6"/>
  <c r="F18" i="6"/>
  <c r="F17" i="6"/>
  <c r="F16" i="6"/>
  <c r="F15" i="6"/>
  <c r="E19" i="5"/>
  <c r="E18" i="5"/>
  <c r="E17" i="5"/>
  <c r="E16" i="5"/>
  <c r="E15" i="5"/>
  <c r="E14" i="5"/>
  <c r="E13" i="5"/>
  <c r="E12" i="5"/>
  <c r="E10" i="2" l="1"/>
  <c r="E12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37" i="2"/>
  <c r="E38" i="2"/>
  <c r="E39" i="2"/>
  <c r="E8" i="2" l="1"/>
  <c r="E28" i="2"/>
</calcChain>
</file>

<file path=xl/sharedStrings.xml><?xml version="1.0" encoding="utf-8"?>
<sst xmlns="http://schemas.openxmlformats.org/spreadsheetml/2006/main" count="589" uniqueCount="318">
  <si>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</si>
  <si>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</si>
  <si>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</si>
  <si>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</si>
  <si>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</si>
  <si>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</si>
  <si>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</si>
  <si>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</si>
  <si>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x</t>
  </si>
  <si>
    <t xml:space="preserve">  БЕЗВОЗМЕЗДНЫЕ ПОСТУПЛЕНИЯ</t>
  </si>
  <si>
    <t xml:space="preserve">  Дотации бюджетам сельских поселений на выравнивание бюджетной обеспеченности</t>
  </si>
  <si>
    <t xml:space="preserve">  Иные межбюджетные трансферты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</si>
  <si>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</si>
  <si>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</si>
  <si>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</si>
  <si>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</si>
  <si>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</si>
  <si>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</si>
  <si>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</si>
  <si>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</si>
  <si>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</si>
  <si>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</si>
  <si>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</si>
  <si>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</si>
  <si>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</si>
  <si>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</si>
  <si>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</si>
  <si>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</si>
  <si>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Прочие субсидии бюджетам сельских поселений (субсидии на реализацию программ по поддержке местных инициатив в Тверской области)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</si>
  <si>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</si>
  <si>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 xml:space="preserve">  Прочие безвозмездные поступления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</si>
  <si>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Расходы бюджета - всего</t>
  </si>
  <si>
    <t xml:space="preserve">  Расходы по содержанию главы муниципального образования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</si>
  <si>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</si>
  <si>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</si>
  <si>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</si>
  <si>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</si>
  <si>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 xml:space="preserve">  Субвенции на осуществление первичного воинского учета на территориях, где отсутствуют военные комиссариаты</t>
  </si>
  <si>
    <t xml:space="preserve">  Межбюджетные трансферты  за счет средств местных бюджетов передаваемые из бюджетов поселений в адрес муниципальных районов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</si>
  <si>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</si>
  <si>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</si>
  <si>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</si>
  <si>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</si>
  <si>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</si>
  <si>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</si>
  <si>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</si>
  <si>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</si>
  <si>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</si>
  <si>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</si>
  <si>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</si>
  <si>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</si>
  <si>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</si>
  <si>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</si>
  <si>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</si>
  <si>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</si>
  <si>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</si>
  <si>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</si>
  <si>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</si>
  <si>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</si>
  <si>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</si>
  <si>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</si>
  <si>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</si>
  <si>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</si>
  <si>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</si>
  <si>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</si>
  <si>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</si>
  <si>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</si>
  <si>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</si>
  <si>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</si>
  <si>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</si>
  <si>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</si>
  <si>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</si>
  <si>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</si>
  <si>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</si>
  <si>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</si>
  <si>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Код главного администратора источников финансирования дефицитов бюджета</t>
  </si>
  <si>
    <t xml:space="preserve">  Увеличение прочих остатков  средств бюджетов</t>
  </si>
  <si>
    <t xml:space="preserve">  Увеличение прочих остатков денежных средств бюджетов 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</si>
  <si>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</si>
  <si>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</si>
  <si>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Администратор</t>
  </si>
  <si>
    <t>код</t>
  </si>
  <si>
    <t>015</t>
  </si>
  <si>
    <t>Управление финансов администрации Вышневолоцкого района Тверской области</t>
  </si>
  <si>
    <t xml:space="preserve"> 2 02 15001 10 0000 150</t>
  </si>
  <si>
    <t xml:space="preserve"> 2 02 49999 10 0000 150</t>
  </si>
  <si>
    <t>100</t>
  </si>
  <si>
    <t>Федеральное казначейство по Тверской области</t>
  </si>
  <si>
    <t>Федеральная налоговая служба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</si>
  <si>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</si>
  <si>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</si>
  <si>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</si>
  <si>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</si>
  <si>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 xml:space="preserve"> 1 01 02010 01 0000 110</t>
  </si>
  <si>
    <t xml:space="preserve"> 1 01 02030 01 0000 110</t>
  </si>
  <si>
    <t>1 06 01030 10 0000 110</t>
  </si>
  <si>
    <t xml:space="preserve"> 1 06 06033 10 0000 110</t>
  </si>
  <si>
    <t xml:space="preserve"> 1 06 06043 10 0000 110</t>
  </si>
  <si>
    <t xml:space="preserve"> 2 02 29999 10 9000 150</t>
  </si>
  <si>
    <t>2 02 35118 10 0000 150</t>
  </si>
  <si>
    <t xml:space="preserve"> 2 02 39999 10 2114 150</t>
  </si>
  <si>
    <t>ИТОГО</t>
  </si>
  <si>
    <t>Раздел, подраздел</t>
  </si>
  <si>
    <t>ОБЩЕГОСУДАРСТВЕННЫЕ ВОПРОСЫ</t>
  </si>
  <si>
    <t>0100</t>
  </si>
  <si>
    <t>0102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</si>
  <si>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</si>
  <si>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</si>
  <si>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</si>
  <si>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</si>
  <si>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</si>
  <si>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</si>
  <si>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</si>
  <si>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</si>
  <si>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</si>
  <si>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</si>
  <si>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</si>
  <si>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</si>
  <si>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</si>
  <si>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</si>
  <si>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</si>
  <si>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</si>
  <si>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</si>
  <si>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</si>
  <si>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</si>
  <si>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</si>
  <si>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</si>
  <si>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</si>
  <si>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</si>
  <si>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</si>
  <si>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</si>
  <si>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РСБ</t>
  </si>
  <si>
    <t>РП</t>
  </si>
  <si>
    <t>КЦСР</t>
  </si>
  <si>
    <t>КВР</t>
  </si>
  <si>
    <t xml:space="preserve"> 99 9 00 4110С </t>
  </si>
  <si>
    <t xml:space="preserve"> 99 9 00 4120С </t>
  </si>
  <si>
    <t xml:space="preserve">99 9 00 4120С </t>
  </si>
  <si>
    <t xml:space="preserve"> 99 9 00 51180</t>
  </si>
  <si>
    <t xml:space="preserve">99 9 00 51180 </t>
  </si>
  <si>
    <t xml:space="preserve"> 99 9 00 10540</t>
  </si>
  <si>
    <t>99 9 00 51180</t>
  </si>
  <si>
    <t xml:space="preserve"> 99 4 00 4001Б </t>
  </si>
  <si>
    <t xml:space="preserve">99 4 00 4005Б </t>
  </si>
  <si>
    <t>99 4 00 4004Б</t>
  </si>
  <si>
    <t>ВСЕГО</t>
  </si>
  <si>
    <t>99 4 00 4007Б</t>
  </si>
  <si>
    <t xml:space="preserve"> 99 4 00 48010 </t>
  </si>
  <si>
    <t>Мобилизационная и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</si>
  <si>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</si>
  <si>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</si>
  <si>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Налоговые и неналоговые доходы</t>
  </si>
  <si>
    <t>Прочие межбюджетыне трансферты, переданные бюджетам сельских поселений</t>
  </si>
  <si>
    <t xml:space="preserve"> 2 07 05030 10 9000 150</t>
  </si>
  <si>
    <t>000 01 05 02 00 00 0000 510</t>
  </si>
  <si>
    <t>в рублях</t>
  </si>
  <si>
    <t>Увеличение остатков средств, всего</t>
  </si>
  <si>
    <t>Уменьшение остатков средств, всего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</si>
  <si>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</si>
  <si>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</si>
  <si>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</si>
  <si>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</si>
  <si>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</si>
  <si>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</si>
  <si>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</si>
  <si>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</si>
  <si>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</si>
  <si>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БЕЗВОЗДМЕЗНЫЕ ПОСТУПЛЕНИЯ</t>
  </si>
  <si>
    <t>Прочие межбюджетные трансферты, передаваемые бюджетам сельских поселений  (прочие межбюджетные трансферты, поступающие на реализацию программ по поддержке местных инициатив от депутатов Законодательного собрания Тверской области)</t>
  </si>
  <si>
    <t>2 02 40014 10 0000 150</t>
  </si>
  <si>
    <t>2 02 49999 10 9000 150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</si>
  <si>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</si>
  <si>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</si>
  <si>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</si>
  <si>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</si>
  <si>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</si>
  <si>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</si>
  <si>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</si>
  <si>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</si>
  <si>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</si>
  <si>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</si>
  <si>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</si>
  <si>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</si>
  <si>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</si>
  <si>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99 9 00 4110С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</si>
  <si>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</si>
  <si>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99 9 00 10540</t>
  </si>
  <si>
    <t xml:space="preserve">  Иные выплаты персоналу, за исключением фонда оплаты труда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</si>
  <si>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должностных лиц, уполномоченных составлять протоколы об административных правонарушениях</t>
  </si>
  <si>
    <t>Функционирование органов в сфере национальной безопасности  правоохранительной деятельности</t>
  </si>
  <si>
    <t xml:space="preserve">  Прочая закупка товаров, работ и услуг для обеспечения государственных (муниципальных) нужд</t>
  </si>
  <si>
    <t>99 4 00 4026Б</t>
  </si>
  <si>
    <t>Расходы на выполнение части полномочий по решению вопроса в области дорожной деятельности в отношении автомобильных дорог местного значения</t>
  </si>
  <si>
    <t>99 4 00 4028Б</t>
  </si>
  <si>
    <t>99 4 00 10330</t>
  </si>
  <si>
    <t>99 4 00 10930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</si>
  <si>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инициатив, поступающим к депутатам Законодательного Собрания Тверской области</t>
  </si>
  <si>
    <t>Прочие мероприятия по благоустройству городских округов и поселений</t>
  </si>
  <si>
    <t>99 9 00 4121С</t>
  </si>
  <si>
    <t>0102 999004110С</t>
  </si>
  <si>
    <t>0102 999004110С 121</t>
  </si>
  <si>
    <t>0102 999004110С 122</t>
  </si>
  <si>
    <t xml:space="preserve">0104 999004120С </t>
  </si>
  <si>
    <t>0104 999004120С 121</t>
  </si>
  <si>
    <t>0104 999004120С 129</t>
  </si>
  <si>
    <t>0104 999004120С 244</t>
  </si>
  <si>
    <t>0113 9990010540</t>
  </si>
  <si>
    <t>0203 9990051180</t>
  </si>
  <si>
    <t xml:space="preserve">0310 994004001Б </t>
  </si>
  <si>
    <t xml:space="preserve">0409 994004005Б </t>
  </si>
  <si>
    <t>0409 994004005Б 244</t>
  </si>
  <si>
    <t>0409 994004026Б</t>
  </si>
  <si>
    <t>0409 994004026Б 244</t>
  </si>
  <si>
    <t>0501 994004028Б</t>
  </si>
  <si>
    <t>0501 994004028Б 244</t>
  </si>
  <si>
    <t>0503 9940010930</t>
  </si>
  <si>
    <t>0503 9940010930 244</t>
  </si>
  <si>
    <t>0503 994004004Б</t>
  </si>
  <si>
    <t>0503 994004004Б 244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</si>
  <si>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</si>
  <si>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2 19 60000 10 0000 150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</si>
  <si>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</si>
  <si>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субвенция, и иных межбюджетных трансфертов, имеющих целевое назначение, прошлых лет из бюджетов сельских поселений</t>
  </si>
  <si>
    <t>0111</t>
  </si>
  <si>
    <t>Резервные фонды</t>
  </si>
  <si>
    <t xml:space="preserve"> 99 2 00 4090А </t>
  </si>
  <si>
    <t xml:space="preserve">  Резервные фонды администраций поселений</t>
  </si>
  <si>
    <t xml:space="preserve">  Резервные средства</t>
  </si>
  <si>
    <t>Расходы на содержание казны муниципального образования</t>
  </si>
  <si>
    <t>0104 999004120С 122</t>
  </si>
  <si>
    <t>2 04 05099 10 9000 150</t>
  </si>
  <si>
    <t>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</si>
  <si>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</si>
  <si>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</si>
  <si>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</si>
  <si>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</si>
  <si>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 xml:space="preserve"> 1403 9940048010 </t>
  </si>
  <si>
    <t xml:space="preserve"> 1403 9940048010 540</t>
  </si>
  <si>
    <t>Администрация Княщиского сельского поселения</t>
  </si>
  <si>
    <t>СОЦИАЛЬНАЯ ПОЛИТИКА</t>
  </si>
  <si>
    <t>1000</t>
  </si>
  <si>
    <t>Пенсионное обеспечение</t>
  </si>
  <si>
    <t>1001</t>
  </si>
  <si>
    <t>Администрация Княщинского сельского поселения</t>
  </si>
  <si>
    <t xml:space="preserve"> 99 4 00 4002Б </t>
  </si>
  <si>
    <t>Обеспечение деятельности учреждений  по обеспечению мер первичной пожарной безопасности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</si>
  <si>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</si>
  <si>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</si>
  <si>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4 00 4801Э</t>
  </si>
  <si>
    <t>Доплаты к пенсиям муниципальных служащих</t>
  </si>
  <si>
    <t>Иные пенсии, социальные доплаты к пенсиям</t>
  </si>
  <si>
    <t>0102 999004110С 129</t>
  </si>
  <si>
    <t xml:space="preserve">0111 992004090А </t>
  </si>
  <si>
    <t>0111 992004090А 870</t>
  </si>
  <si>
    <t xml:space="preserve">0203 9990051180 121 </t>
  </si>
  <si>
    <t>0203 9990051180 129</t>
  </si>
  <si>
    <t>0310 994004001Б 244</t>
  </si>
  <si>
    <t xml:space="preserve">0310 994004002Б </t>
  </si>
  <si>
    <t>0310 994004002Б 111</t>
  </si>
  <si>
    <t>0310 994004002Б 119</t>
  </si>
  <si>
    <t>0310 994004002Б 244</t>
  </si>
  <si>
    <t>0503 99 4 00 10330</t>
  </si>
  <si>
    <t>0503 99 4 00 10330 244</t>
  </si>
  <si>
    <t>0503 994004007Б</t>
  </si>
  <si>
    <t>0503 994004007Б 111</t>
  </si>
  <si>
    <t>0503 994004007Б 119</t>
  </si>
  <si>
    <t>0503 994004007Б 244</t>
  </si>
  <si>
    <t>0503 994004007Б 852</t>
  </si>
  <si>
    <t>1001 994004801Э</t>
  </si>
  <si>
    <t>1001 994004801Э 312</t>
  </si>
  <si>
    <t>Код бюджетной классификации</t>
  </si>
  <si>
    <t>Администрация Кнещинского сельского поселения</t>
  </si>
  <si>
    <t xml:space="preserve">  Прочие безвозмездные поступления от негосударственных организаций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</si>
  <si>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720 2 00 00000 00 0000 000</t>
  </si>
  <si>
    <t>720 2 02 00000 00 0000 000</t>
  </si>
  <si>
    <t>720 2 02 29999 10 9000 150</t>
  </si>
  <si>
    <t>720 2 02 35118 10 0000 150</t>
  </si>
  <si>
    <t>720 2 02 39999 10 2114 150</t>
  </si>
  <si>
    <t>720 2 02 4001 41 0000 150</t>
  </si>
  <si>
    <t>720 2 02 49999 10 90000 150</t>
  </si>
  <si>
    <t>720 2 04 00000 00 00000 000</t>
  </si>
  <si>
    <t>720 2 04 05000 10 0000 150</t>
  </si>
  <si>
    <t>720 2 04 05099 10 9000 150</t>
  </si>
  <si>
    <t>720 2 07 00000 00 0000 000</t>
  </si>
  <si>
    <t>720 2 07 05030 10 5555 150</t>
  </si>
  <si>
    <t>720 2 19 0000 00 0000 000</t>
  </si>
  <si>
    <t xml:space="preserve">720 2 19 0000 10 0000 000 </t>
  </si>
  <si>
    <t>720 2 19 60010 10 0000 000</t>
  </si>
  <si>
    <t>3</t>
  </si>
  <si>
    <t>Источники внутреннего финансирования дефицитов бюджетов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</si>
  <si>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</si>
  <si>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</si>
  <si>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>Прочие субсидии  бюджетам сельских поселений  (субсидии на реализацию программ по поддержке местных инициатив)</t>
  </si>
  <si>
    <t>Межбюджетные трансферты, передаваемые бюджетам  сельских поселений из бюджетов муниципальных районов  на осуществление части полномочий по  решению вопросов местного значения  в соответствии с заключенными соглашениями</t>
  </si>
  <si>
    <t xml:space="preserve">Безвозмездные поступления  от негосударственных организаций  в бюджеты сельских поселений </t>
  </si>
  <si>
    <t>Прочие безвозмездные поступления  от негосударственных организаций 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</si>
  <si>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Прочие безвозмездные поступления в бюджеты сельских поселений (Прочие безвозмездные поступления на поддержку муниципальных программ формирования современной городской среды</t>
  </si>
  <si>
    <t>Прочие межбюджетные трансферты общего характера</t>
  </si>
  <si>
    <t>% исполнения       (гр. 4 / гр. 3 * 100)</t>
  </si>
  <si>
    <t>% исполнения (гр. 4 / гр. 3 * 100)</t>
  </si>
  <si>
    <t>Приложение 1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2019 год"</t>
  </si>
  <si>
    <t xml:space="preserve">      Источники финансирования дефицита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областиза 2019 год</t>
  </si>
  <si>
    <t>Приложение 2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2019 год"</t>
  </si>
  <si>
    <t xml:space="preserve">                           Поступление доходов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по группам, подгруппам, статьям, подстатьям и элементам доходов классификации доходов бюджтов Российской Федерации на 2019 год</t>
  </si>
  <si>
    <t>Приложение 4 к решению Дума Вышневолоцкого городского округа №   "Об утверждении отчета об исполнении бюджетамуниципального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2019 год"</t>
  </si>
  <si>
    <t>Доходы бюджетамуниципального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2019 год по кодам классификации доходов бюджета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</si>
  <si>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2019 год по разделам и подразделам функциональной классификации расходов бюджета</t>
  </si>
  <si>
    <t>Приложение 5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2019 год"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</si>
  <si>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по ведомственной структуре расходов бюджета поселения за 2019 год</t>
  </si>
  <si>
    <t>Приложение 6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 за 2019 год"</t>
  </si>
  <si>
    <t>Распределение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по разделам и подразделам, целевым статьям и видам расходов классификации расходов бюджетов за 2019 год</t>
  </si>
  <si>
    <t>Приложение 7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2019 год"</t>
  </si>
  <si>
    <t>% исполнения (гр. 7 / гр. 6 * 100)</t>
  </si>
  <si>
    <t>Приложение 3 к решению Дума Вышневолоцкого городского округа №   "Об утверждении отчета об исполнении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за 2019 год"</t>
  </si>
  <si>
    <t xml:space="preserve">              Источники финансирования дефицита бюджета муниципального образования                                                                                                                                                                                                            "Княщинское сельское поселение" Вышневолоцкого района Тверской области по классификации источников финансирования дефицитов бюджетов</t>
  </si>
  <si>
    <t>% исполнения   (гр. 4 / гр. 3 * 100)</t>
  </si>
  <si>
    <t>% исполнения        (гр. 4 / гр. 3 * 100)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</si>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</sst>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"/>
  </numFmts>
  <fonts count="2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6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19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2" fillId="0" borderId="5" xfId="49" applyNumberFormat="1" applyProtection="1">
      <alignment horizontal="center"/>
    </xf>
    <xf numFmtId="49" fontId="1" fillId="0" borderId="5" xfId="52" applyNumberFormat="1" applyProtection="1"/>
    <xf numFmtId="0" fontId="13" fillId="0" borderId="0" xfId="0" applyFont="1" applyProtection="1">
      <protection locked="0"/>
    </xf>
    <xf numFmtId="0" fontId="5" fillId="0" borderId="5" xfId="32" applyNumberFormat="1" applyFont="1" applyProtection="1"/>
    <xf numFmtId="0" fontId="14" fillId="0" borderId="0" xfId="0" applyFont="1" applyProtection="1">
      <protection locked="0"/>
    </xf>
    <xf numFmtId="0" fontId="2" fillId="0" borderId="1" xfId="2" applyNumberFormat="1" applyProtection="1">
      <alignment horizontal="center"/>
    </xf>
    <xf numFmtId="49" fontId="1" fillId="0" borderId="1" xfId="55" applyNumberFormat="1" applyBorder="1" applyProtection="1"/>
    <xf numFmtId="0" fontId="1" fillId="0" borderId="1" xfId="64" applyNumberFormat="1" applyBorder="1" applyProtection="1">
      <alignment wrapText="1"/>
    </xf>
    <xf numFmtId="4" fontId="15" fillId="0" borderId="37" xfId="62" applyNumberFormat="1" applyFont="1" applyBorder="1" applyProtection="1">
      <alignment horizontal="right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0" fontId="2" fillId="0" borderId="1" xfId="49" applyNumberFormat="1" applyBorder="1" applyProtection="1">
      <alignment horizontal="center"/>
    </xf>
    <xf numFmtId="49" fontId="1" fillId="0" borderId="1" xfId="52" applyNumberFormat="1" applyBorder="1" applyProtection="1"/>
    <xf numFmtId="0" fontId="1" fillId="0" borderId="1" xfId="70" applyNumberFormat="1" applyBorder="1" applyProtection="1"/>
    <xf numFmtId="0" fontId="5" fillId="0" borderId="1" xfId="64" applyNumberFormat="1" applyFont="1" applyBorder="1" applyProtection="1">
      <alignment wrapText="1"/>
    </xf>
    <xf numFmtId="0" fontId="4" fillId="0" borderId="1" xfId="9" applyNumberFormat="1" applyBorder="1" applyProtection="1">
      <alignment horizontal="right"/>
    </xf>
    <xf numFmtId="0" fontId="19" fillId="0" borderId="13" xfId="40" applyNumberFormat="1" applyFont="1" applyBorder="1" applyProtection="1">
      <alignment horizontal="left" wrapText="1"/>
    </xf>
    <xf numFmtId="49" fontId="19" fillId="0" borderId="13" xfId="42" applyNumberFormat="1" applyFont="1" applyBorder="1" applyProtection="1">
      <alignment horizontal="center"/>
    </xf>
    <xf numFmtId="165" fontId="19" fillId="0" borderId="13" xfId="57" applyNumberFormat="1" applyFont="1" applyBorder="1" applyProtection="1">
      <alignment horizontal="right" shrinkToFit="1"/>
    </xf>
    <xf numFmtId="0" fontId="19" fillId="0" borderId="13" xfId="59" applyNumberFormat="1" applyFont="1" applyBorder="1" applyProtection="1">
      <alignment horizontal="left" wrapText="1"/>
    </xf>
    <xf numFmtId="49" fontId="19" fillId="0" borderId="13" xfId="61" applyNumberFormat="1" applyFont="1" applyBorder="1" applyProtection="1">
      <alignment horizontal="center" wrapText="1"/>
    </xf>
    <xf numFmtId="4" fontId="19" fillId="0" borderId="13" xfId="62" applyNumberFormat="1" applyFont="1" applyBorder="1" applyProtection="1">
      <alignment horizontal="right" wrapText="1"/>
    </xf>
    <xf numFmtId="0" fontId="21" fillId="0" borderId="38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/>
      <protection locked="0"/>
    </xf>
    <xf numFmtId="0" fontId="20" fillId="0" borderId="1" xfId="0" applyFont="1" applyBorder="1" applyProtection="1">
      <protection locked="0"/>
    </xf>
    <xf numFmtId="0" fontId="20" fillId="0" borderId="38" xfId="0" applyFont="1" applyBorder="1" applyAlignment="1" applyProtection="1">
      <alignment horizontal="center" wrapText="1"/>
      <protection locked="0"/>
    </xf>
    <xf numFmtId="0" fontId="20" fillId="0" borderId="38" xfId="0" applyFont="1" applyBorder="1" applyAlignment="1" applyProtection="1">
      <alignment horizontal="center"/>
      <protection locked="0"/>
    </xf>
    <xf numFmtId="2" fontId="20" fillId="0" borderId="38" xfId="0" applyNumberFormat="1" applyFont="1" applyBorder="1" applyAlignment="1" applyProtection="1">
      <alignment horizontal="center"/>
      <protection locked="0"/>
    </xf>
    <xf numFmtId="4" fontId="20" fillId="0" borderId="38" xfId="0" applyNumberFormat="1" applyFont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8" fillId="0" borderId="20" xfId="33" applyNumberFormat="1" applyFont="1" applyBorder="1" applyProtection="1">
      <alignment horizontal="center" vertical="center"/>
    </xf>
    <xf numFmtId="0" fontId="18" fillId="0" borderId="20" xfId="50" applyNumberFormat="1" applyFont="1" applyBorder="1" applyProtection="1">
      <alignment horizontal="center" vertical="center" shrinkToFit="1"/>
    </xf>
    <xf numFmtId="49" fontId="18" fillId="0" borderId="20" xfId="51" applyNumberFormat="1" applyFont="1" applyBorder="1" applyProtection="1">
      <alignment horizontal="center" vertical="center" shrinkToFit="1"/>
    </xf>
    <xf numFmtId="0" fontId="19" fillId="0" borderId="13" xfId="36" applyNumberFormat="1" applyFont="1" applyBorder="1" applyProtection="1">
      <alignment horizontal="left" wrapText="1"/>
    </xf>
    <xf numFmtId="49" fontId="19" fillId="0" borderId="13" xfId="38" applyNumberFormat="1" applyFont="1" applyBorder="1" applyProtection="1">
      <alignment horizontal="center"/>
    </xf>
    <xf numFmtId="4" fontId="19" fillId="0" borderId="13" xfId="39" applyNumberFormat="1" applyFont="1" applyBorder="1" applyProtection="1">
      <alignment horizontal="right" shrinkToFit="1"/>
    </xf>
    <xf numFmtId="0" fontId="18" fillId="0" borderId="13" xfId="59" applyNumberFormat="1" applyFont="1" applyBorder="1" applyProtection="1">
      <alignment horizontal="left" wrapText="1"/>
    </xf>
    <xf numFmtId="49" fontId="18" fillId="0" borderId="13" xfId="61" applyNumberFormat="1" applyFont="1" applyBorder="1" applyProtection="1">
      <alignment horizontal="center" wrapText="1"/>
    </xf>
    <xf numFmtId="4" fontId="18" fillId="0" borderId="13" xfId="62" applyNumberFormat="1" applyFont="1" applyBorder="1" applyProtection="1">
      <alignment horizontal="right" wrapText="1"/>
    </xf>
    <xf numFmtId="0" fontId="19" fillId="0" borderId="13" xfId="65" applyNumberFormat="1" applyFont="1" applyBorder="1" applyProtection="1">
      <alignment horizontal="left" wrapText="1"/>
    </xf>
    <xf numFmtId="49" fontId="19" fillId="0" borderId="13" xfId="84" applyNumberFormat="1" applyFont="1" applyBorder="1" applyProtection="1">
      <alignment horizontal="center" vertical="center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1" xfId="2" applyNumberFormat="1" applyFont="1" applyAlignment="1" applyProtection="1">
      <alignment horizontal="left" wrapText="1"/>
    </xf>
    <xf numFmtId="0" fontId="19" fillId="0" borderId="1" xfId="2" applyNumberFormat="1" applyFont="1" applyAlignment="1" applyProtection="1">
      <alignment horizontal="center" wrapText="1"/>
    </xf>
    <xf numFmtId="0" fontId="19" fillId="0" borderId="2" xfId="28" applyNumberFormat="1" applyFont="1" applyProtection="1">
      <alignment horizontal="center"/>
    </xf>
    <xf numFmtId="0" fontId="20" fillId="0" borderId="13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left"/>
      <protection locked="0"/>
    </xf>
    <xf numFmtId="49" fontId="21" fillId="0" borderId="13" xfId="0" applyNumberFormat="1" applyFont="1" applyBorder="1" applyAlignment="1" applyProtection="1">
      <alignment horizontal="left"/>
      <protection locked="0"/>
    </xf>
    <xf numFmtId="49" fontId="18" fillId="0" borderId="13" xfId="61" applyNumberFormat="1" applyFont="1" applyBorder="1" applyAlignment="1" applyProtection="1">
      <alignment horizontal="left" wrapText="1"/>
    </xf>
    <xf numFmtId="49" fontId="19" fillId="0" borderId="13" xfId="61" applyNumberFormat="1" applyFont="1" applyBorder="1" applyAlignment="1" applyProtection="1">
      <alignment horizontal="left" wrapText="1"/>
    </xf>
    <xf numFmtId="4" fontId="19" fillId="0" borderId="13" xfId="68" applyNumberFormat="1" applyFont="1" applyBorder="1" applyProtection="1">
      <alignment horizontal="right" shrinkToFit="1"/>
    </xf>
    <xf numFmtId="0" fontId="20" fillId="0" borderId="1" xfId="0" applyFont="1" applyBorder="1" applyAlignment="1" applyProtection="1">
      <alignment horizontal="left"/>
      <protection locked="0"/>
    </xf>
    <xf numFmtId="0" fontId="18" fillId="0" borderId="1" xfId="71" applyNumberFormat="1" applyFont="1" applyBorder="1" applyProtection="1"/>
    <xf numFmtId="0" fontId="18" fillId="0" borderId="1" xfId="72" applyNumberFormat="1" applyFont="1" applyBorder="1" applyProtection="1"/>
    <xf numFmtId="49" fontId="20" fillId="0" borderId="13" xfId="0" applyNumberFormat="1" applyFont="1" applyBorder="1" applyAlignment="1" applyProtection="1">
      <alignment horizontal="center"/>
      <protection locked="0"/>
    </xf>
    <xf numFmtId="49" fontId="21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18" fillId="0" borderId="20" xfId="33" applyNumberFormat="1" applyFont="1" applyBorder="1" applyAlignment="1" applyProtection="1">
      <alignment horizontal="center" vertical="center"/>
    </xf>
    <xf numFmtId="0" fontId="18" fillId="0" borderId="20" xfId="34" applyNumberFormat="1" applyFont="1" applyBorder="1" applyAlignment="1" applyProtection="1">
      <alignment horizontal="center" vertical="center"/>
    </xf>
    <xf numFmtId="49" fontId="18" fillId="0" borderId="20" xfId="35" applyNumberFormat="1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/>
      <protection locked="0"/>
    </xf>
    <xf numFmtId="0" fontId="18" fillId="0" borderId="1" xfId="1" applyNumberFormat="1" applyFont="1" applyProtection="1"/>
    <xf numFmtId="0" fontId="19" fillId="0" borderId="1" xfId="16" applyNumberFormat="1" applyFont="1" applyAlignment="1" applyProtection="1">
      <alignment horizontal="center" wrapText="1"/>
    </xf>
    <xf numFmtId="0" fontId="18" fillId="0" borderId="13" xfId="44" applyNumberFormat="1" applyFont="1" applyBorder="1" applyProtection="1">
      <alignment horizontal="left" wrapText="1" indent="2"/>
    </xf>
    <xf numFmtId="49" fontId="18" fillId="0" borderId="13" xfId="46" applyNumberFormat="1" applyFont="1" applyBorder="1" applyProtection="1">
      <alignment horizontal="center"/>
    </xf>
    <xf numFmtId="4" fontId="18" fillId="0" borderId="13" xfId="47" applyNumberFormat="1" applyFont="1" applyBorder="1" applyProtection="1">
      <alignment horizontal="right" shrinkToFit="1"/>
    </xf>
    <xf numFmtId="0" fontId="20" fillId="4" borderId="13" xfId="0" applyFont="1" applyFill="1" applyBorder="1" applyAlignment="1">
      <alignment horizontal="center" vertical="top" wrapText="1"/>
    </xf>
    <xf numFmtId="0" fontId="18" fillId="0" borderId="13" xfId="44" applyNumberFormat="1" applyFont="1" applyBorder="1" applyAlignment="1" applyProtection="1">
      <alignment horizontal="center" wrapText="1"/>
    </xf>
    <xf numFmtId="4" fontId="19" fillId="0" borderId="13" xfId="40" applyNumberFormat="1" applyFont="1" applyBorder="1" applyAlignment="1" applyProtection="1">
      <alignment horizontal="center" wrapText="1"/>
    </xf>
    <xf numFmtId="0" fontId="18" fillId="0" borderId="1" xfId="14" applyNumberFormat="1" applyFont="1" applyProtection="1"/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Protection="1">
      <protection locked="0"/>
    </xf>
    <xf numFmtId="0" fontId="19" fillId="0" borderId="13" xfId="44" applyNumberFormat="1" applyFont="1" applyBorder="1" applyProtection="1">
      <alignment horizontal="left" wrapText="1" indent="2"/>
    </xf>
    <xf numFmtId="49" fontId="19" fillId="0" borderId="13" xfId="46" applyNumberFormat="1" applyFont="1" applyBorder="1" applyProtection="1">
      <alignment horizontal="center"/>
    </xf>
    <xf numFmtId="4" fontId="19" fillId="0" borderId="13" xfId="47" applyNumberFormat="1" applyFont="1" applyBorder="1" applyProtection="1">
      <alignment horizontal="right" shrinkToFit="1"/>
    </xf>
    <xf numFmtId="0" fontId="18" fillId="0" borderId="20" xfId="34" applyNumberFormat="1" applyFont="1" applyBorder="1" applyProtection="1">
      <alignment horizontal="center" vertical="center"/>
    </xf>
    <xf numFmtId="49" fontId="18" fillId="0" borderId="20" xfId="35" applyNumberFormat="1" applyFont="1" applyBorder="1" applyProtection="1">
      <alignment horizontal="center" vertical="center"/>
    </xf>
    <xf numFmtId="4" fontId="20" fillId="0" borderId="13" xfId="0" applyNumberFormat="1" applyFont="1" applyBorder="1"/>
    <xf numFmtId="0" fontId="21" fillId="0" borderId="13" xfId="44" applyNumberFormat="1" applyFont="1" applyBorder="1" applyProtection="1">
      <alignment horizontal="left" wrapText="1" indent="2"/>
    </xf>
    <xf numFmtId="49" fontId="21" fillId="0" borderId="13" xfId="46" applyNumberFormat="1" applyFont="1" applyBorder="1" applyProtection="1">
      <alignment horizontal="center"/>
    </xf>
    <xf numFmtId="4" fontId="21" fillId="0" borderId="13" xfId="0" applyNumberFormat="1" applyFont="1" applyBorder="1"/>
    <xf numFmtId="0" fontId="20" fillId="0" borderId="13" xfId="44" applyNumberFormat="1" applyFont="1" applyBorder="1" applyProtection="1">
      <alignment horizontal="left" wrapText="1" indent="2"/>
    </xf>
    <xf numFmtId="49" fontId="20" fillId="0" borderId="13" xfId="46" applyNumberFormat="1" applyFont="1" applyBorder="1" applyProtection="1">
      <alignment horizontal="center"/>
    </xf>
    <xf numFmtId="4" fontId="20" fillId="0" borderId="13" xfId="47" applyNumberFormat="1" applyFont="1" applyBorder="1" applyProtection="1">
      <alignment horizontal="right" shrinkToFit="1"/>
    </xf>
    <xf numFmtId="4" fontId="18" fillId="0" borderId="13" xfId="39" applyNumberFormat="1" applyFont="1" applyBorder="1" applyProtection="1">
      <alignment horizontal="right" shrinkToFit="1"/>
    </xf>
    <xf numFmtId="0" fontId="20" fillId="0" borderId="13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49" fontId="19" fillId="0" borderId="20" xfId="46" applyNumberFormat="1" applyFont="1" applyBorder="1" applyProtection="1">
      <alignment horizontal="center"/>
    </xf>
    <xf numFmtId="0" fontId="20" fillId="0" borderId="13" xfId="0" applyFont="1" applyBorder="1" applyAlignment="1">
      <alignment horizontal="center" wrapText="1"/>
    </xf>
    <xf numFmtId="0" fontId="20" fillId="0" borderId="13" xfId="44" applyNumberFormat="1" applyFont="1" applyBorder="1" applyAlignment="1" applyProtection="1">
      <alignment horizontal="center" wrapText="1"/>
    </xf>
    <xf numFmtId="0" fontId="21" fillId="0" borderId="13" xfId="44" applyNumberFormat="1" applyFont="1" applyBorder="1" applyAlignment="1" applyProtection="1">
      <alignment horizontal="center" wrapText="1"/>
    </xf>
    <xf numFmtId="4" fontId="21" fillId="0" borderId="13" xfId="47" applyNumberFormat="1" applyFont="1" applyBorder="1" applyProtection="1">
      <alignment horizontal="right" shrinkToFit="1"/>
    </xf>
    <xf numFmtId="2" fontId="21" fillId="0" borderId="38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center"/>
      <protection locked="0"/>
    </xf>
    <xf numFmtId="0" fontId="20" fillId="0" borderId="0" xfId="0" applyFont="1"/>
    <xf numFmtId="0" fontId="18" fillId="0" borderId="1" xfId="73" applyNumberFormat="1" applyFont="1" applyProtection="1">
      <alignment wrapText="1"/>
    </xf>
    <xf numFmtId="49" fontId="18" fillId="0" borderId="1" xfId="75" applyNumberFormat="1" applyFont="1" applyProtection="1">
      <alignment horizontal="center"/>
    </xf>
    <xf numFmtId="49" fontId="18" fillId="0" borderId="1" xfId="17" applyNumberFormat="1" applyFont="1" applyProtection="1"/>
    <xf numFmtId="0" fontId="19" fillId="0" borderId="1" xfId="2" applyNumberFormat="1" applyFont="1" applyAlignment="1" applyProtection="1">
      <alignment horizontal="center" vertical="center" wrapText="1"/>
    </xf>
    <xf numFmtId="0" fontId="19" fillId="0" borderId="1" xfId="2" applyFont="1" applyAlignment="1">
      <alignment horizontal="center" vertical="center" wrapText="1"/>
    </xf>
    <xf numFmtId="0" fontId="18" fillId="0" borderId="2" xfId="77" applyNumberFormat="1" applyFont="1" applyProtection="1">
      <alignment horizontal="left"/>
    </xf>
    <xf numFmtId="0" fontId="18" fillId="0" borderId="2" xfId="79" applyNumberFormat="1" applyFont="1" applyProtection="1">
      <alignment horizontal="center" shrinkToFit="1"/>
    </xf>
    <xf numFmtId="49" fontId="18" fillId="0" borderId="2" xfId="80" applyNumberFormat="1" applyFont="1" applyProtection="1">
      <alignment horizontal="center" vertical="center" shrinkToFit="1"/>
    </xf>
    <xf numFmtId="49" fontId="18" fillId="0" borderId="2" xfId="81" applyNumberFormat="1" applyFont="1" applyProtection="1">
      <alignment shrinkToFit="1"/>
    </xf>
    <xf numFmtId="0" fontId="19" fillId="0" borderId="13" xfId="65" applyNumberFormat="1" applyFont="1" applyBorder="1" applyAlignment="1" applyProtection="1">
      <alignment horizontal="center" wrapText="1"/>
    </xf>
    <xf numFmtId="0" fontId="18" fillId="2" borderId="13" xfId="96" applyNumberFormat="1" applyFont="1" applyBorder="1" applyProtection="1">
      <alignment wrapText="1"/>
    </xf>
    <xf numFmtId="0" fontId="18" fillId="0" borderId="13" xfId="65" applyNumberFormat="1" applyFont="1" applyBorder="1" applyAlignment="1" applyProtection="1">
      <alignment horizontal="center" wrapText="1"/>
    </xf>
    <xf numFmtId="49" fontId="18" fillId="0" borderId="13" xfId="87" applyNumberFormat="1" applyFont="1" applyBorder="1" applyProtection="1">
      <alignment horizontal="center" vertical="center"/>
    </xf>
    <xf numFmtId="0" fontId="18" fillId="0" borderId="13" xfId="94" applyNumberFormat="1" applyFont="1" applyBorder="1" applyProtection="1">
      <alignment wrapText="1"/>
    </xf>
    <xf numFmtId="4" fontId="18" fillId="0" borderId="13" xfId="91" applyNumberFormat="1" applyFont="1" applyBorder="1" applyProtection="1">
      <alignment horizontal="right" shrinkToFit="1"/>
    </xf>
    <xf numFmtId="49" fontId="18" fillId="0" borderId="13" xfId="99" applyNumberFormat="1" applyFont="1" applyBorder="1" applyProtection="1">
      <alignment horizontal="center" vertical="center" shrinkToFit="1"/>
    </xf>
    <xf numFmtId="0" fontId="18" fillId="0" borderId="1" xfId="126" applyNumberFormat="1" applyFont="1" applyProtection="1"/>
    <xf numFmtId="0" fontId="18" fillId="0" borderId="1" xfId="125" applyNumberFormat="1" applyFont="1" applyProtection="1">
      <alignment horizontal="center"/>
    </xf>
    <xf numFmtId="0" fontId="18" fillId="0" borderId="13" xfId="90" applyNumberFormat="1" applyFont="1" applyBorder="1" applyProtection="1">
      <alignment horizontal="left" wrapText="1"/>
    </xf>
    <xf numFmtId="0" fontId="18" fillId="0" borderId="1" xfId="100" applyNumberFormat="1" applyFont="1" applyBorder="1" applyProtection="1">
      <alignment horizontal="left"/>
    </xf>
    <xf numFmtId="0" fontId="18" fillId="0" borderId="1" xfId="102" applyNumberFormat="1" applyFont="1" applyBorder="1" applyProtection="1">
      <alignment horizontal="left"/>
    </xf>
    <xf numFmtId="0" fontId="18" fillId="0" borderId="1" xfId="103" applyNumberFormat="1" applyFont="1" applyBorder="1" applyProtection="1"/>
    <xf numFmtId="49" fontId="18" fillId="0" borderId="1" xfId="104" applyNumberFormat="1" applyFont="1" applyBorder="1" applyProtection="1"/>
    <xf numFmtId="0" fontId="18" fillId="0" borderId="1" xfId="106" applyNumberFormat="1" applyFont="1" applyProtection="1">
      <alignment horizontal="left"/>
    </xf>
    <xf numFmtId="0" fontId="18" fillId="0" borderId="1" xfId="108" applyNumberFormat="1" applyFont="1" applyProtection="1">
      <alignment horizontal="left"/>
    </xf>
    <xf numFmtId="0" fontId="18" fillId="0" borderId="1" xfId="109" applyNumberFormat="1" applyFont="1" applyProtection="1"/>
    <xf numFmtId="49" fontId="18" fillId="0" borderId="1" xfId="110" applyNumberFormat="1" applyFont="1" applyProtection="1"/>
    <xf numFmtId="0" fontId="0" fillId="0" borderId="1" xfId="0" applyBorder="1" applyProtection="1">
      <protection locked="0"/>
    </xf>
    <xf numFmtId="0" fontId="19" fillId="0" borderId="2" xfId="28" applyNumberFormat="1" applyFont="1" applyBorder="1" applyAlignment="1" applyProtection="1">
      <alignment horizontal="center" wrapText="1"/>
    </xf>
    <xf numFmtId="0" fontId="19" fillId="0" borderId="13" xfId="33" applyNumberFormat="1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17" fillId="0" borderId="1" xfId="2" applyNumberFormat="1" applyFont="1" applyAlignment="1" applyProtection="1">
      <alignment horizont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8" fillId="0" borderId="13" xfId="29" applyNumberFormat="1" applyFont="1" applyBorder="1" applyAlignment="1" applyProtection="1">
      <alignment horizontal="center" vertical="center" wrapText="1"/>
    </xf>
    <xf numFmtId="0" fontId="18" fillId="0" borderId="13" xfId="29" applyFont="1" applyBorder="1" applyAlignment="1">
      <alignment horizontal="center" vertical="center" wrapText="1"/>
    </xf>
    <xf numFmtId="49" fontId="18" fillId="0" borderId="13" xfId="30" applyNumberFormat="1" applyFont="1" applyBorder="1" applyAlignment="1" applyProtection="1">
      <alignment horizontal="center" vertical="center" wrapText="1"/>
    </xf>
    <xf numFmtId="49" fontId="18" fillId="0" borderId="13" xfId="30" applyFont="1" applyBorder="1" applyAlignment="1">
      <alignment horizontal="center" vertical="center" wrapText="1"/>
    </xf>
    <xf numFmtId="0" fontId="21" fillId="0" borderId="13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8" fillId="0" borderId="13" xfId="29" applyNumberFormat="1" applyFont="1" applyProtection="1">
      <alignment horizontal="center" vertical="top" wrapText="1"/>
    </xf>
    <xf numFmtId="0" fontId="18" fillId="0" borderId="13" xfId="29" applyFont="1">
      <alignment horizontal="center" vertical="top" wrapText="1"/>
    </xf>
    <xf numFmtId="49" fontId="18" fillId="0" borderId="13" xfId="30" applyNumberFormat="1" applyFont="1" applyProtection="1">
      <alignment horizontal="center" vertical="top" wrapText="1"/>
    </xf>
    <xf numFmtId="49" fontId="18" fillId="0" borderId="13" xfId="30" applyFont="1">
      <alignment horizontal="center" vertical="top" wrapText="1"/>
    </xf>
    <xf numFmtId="0" fontId="19" fillId="0" borderId="13" xfId="40" applyNumberFormat="1" applyFont="1" applyBorder="1" applyAlignment="1" applyProtection="1">
      <alignment horizontal="center" wrapText="1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/>
      <protection locked="0"/>
    </xf>
    <xf numFmtId="0" fontId="18" fillId="0" borderId="20" xfId="29" applyNumberFormat="1" applyFont="1" applyBorder="1" applyAlignment="1" applyProtection="1">
      <alignment horizontal="center" vertical="center" wrapText="1"/>
    </xf>
    <xf numFmtId="0" fontId="18" fillId="0" borderId="34" xfId="29" applyNumberFormat="1" applyFont="1" applyBorder="1" applyAlignment="1" applyProtection="1">
      <alignment horizontal="center" vertical="center" wrapText="1"/>
    </xf>
    <xf numFmtId="0" fontId="18" fillId="0" borderId="23" xfId="29" applyNumberFormat="1" applyFont="1" applyBorder="1" applyAlignment="1" applyProtection="1">
      <alignment horizontal="center" vertical="center" wrapText="1"/>
    </xf>
    <xf numFmtId="49" fontId="18" fillId="0" borderId="20" xfId="30" applyNumberFormat="1" applyFont="1" applyBorder="1" applyAlignment="1" applyProtection="1">
      <alignment horizontal="center" vertical="center" wrapText="1"/>
    </xf>
    <xf numFmtId="49" fontId="18" fillId="0" borderId="34" xfId="30" applyNumberFormat="1" applyFont="1" applyBorder="1" applyAlignment="1" applyProtection="1">
      <alignment horizontal="center" vertical="center" wrapText="1"/>
    </xf>
    <xf numFmtId="49" fontId="18" fillId="0" borderId="23" xfId="30" applyNumberFormat="1" applyFont="1" applyBorder="1" applyAlignment="1" applyProtection="1">
      <alignment horizontal="center" vertical="center" wrapText="1"/>
    </xf>
    <xf numFmtId="0" fontId="18" fillId="0" borderId="2" xfId="28" applyNumberFormat="1" applyFont="1" applyAlignment="1" applyProtection="1">
      <alignment horizontal="right"/>
    </xf>
    <xf numFmtId="0" fontId="18" fillId="0" borderId="2" xfId="28" applyFont="1" applyAlignment="1">
      <alignment horizontal="right"/>
    </xf>
    <xf numFmtId="0" fontId="17" fillId="0" borderId="1" xfId="16" applyNumberFormat="1" applyFont="1" applyAlignment="1" applyProtection="1">
      <alignment horizontal="center" wrapText="1"/>
    </xf>
    <xf numFmtId="0" fontId="17" fillId="0" borderId="1" xfId="28" applyNumberFormat="1" applyFont="1" applyBorder="1" applyAlignment="1" applyProtection="1">
      <alignment horizontal="center" wrapText="1"/>
    </xf>
    <xf numFmtId="0" fontId="17" fillId="0" borderId="1" xfId="2" applyNumberFormat="1" applyFont="1" applyAlignment="1" applyProtection="1">
      <alignment horizontal="center" vertical="center" wrapText="1"/>
    </xf>
    <xf numFmtId="0" fontId="17" fillId="0" borderId="1" xfId="2" applyFont="1" applyAlignment="1">
      <alignment horizontal="center" vertical="center" wrapText="1"/>
    </xf>
    <xf numFmtId="0" fontId="18" fillId="0" borderId="20" xfId="29" applyNumberFormat="1" applyFont="1" applyBorder="1" applyAlignment="1" applyProtection="1">
      <alignment horizontal="center" vertical="top" wrapText="1"/>
    </xf>
    <xf numFmtId="0" fontId="18" fillId="0" borderId="34" xfId="29" applyNumberFormat="1" applyFont="1" applyBorder="1" applyAlignment="1" applyProtection="1">
      <alignment horizontal="center" vertical="top" wrapText="1"/>
    </xf>
    <xf numFmtId="0" fontId="18" fillId="0" borderId="23" xfId="29" applyNumberFormat="1" applyFont="1" applyBorder="1" applyAlignment="1" applyProtection="1">
      <alignment horizontal="center" vertical="top" wrapText="1"/>
    </xf>
    <xf numFmtId="166" fontId="19" fillId="0" borderId="1" xfId="2" applyNumberFormat="1" applyFont="1" applyAlignment="1" applyProtection="1">
      <alignment horizontal="center" wrapText="1"/>
    </xf>
    <xf numFmtId="166" fontId="18" fillId="0" borderId="2" xfId="28" applyNumberFormat="1" applyFont="1" applyAlignment="1" applyProtection="1">
      <alignment horizontal="right"/>
    </xf>
    <xf numFmtId="166" fontId="18" fillId="0" borderId="13" xfId="29" applyNumberFormat="1" applyFont="1" applyBorder="1" applyAlignment="1" applyProtection="1">
      <alignment horizontal="center" vertical="center" wrapText="1"/>
    </xf>
    <xf numFmtId="166" fontId="18" fillId="0" borderId="13" xfId="29" applyNumberFormat="1" applyFont="1" applyBorder="1" applyAlignment="1">
      <alignment horizontal="center" vertical="center" wrapText="1"/>
    </xf>
    <xf numFmtId="166" fontId="19" fillId="0" borderId="13" xfId="54" applyNumberFormat="1" applyFont="1" applyBorder="1" applyProtection="1">
      <alignment horizontal="right" shrinkToFit="1"/>
    </xf>
    <xf numFmtId="166" fontId="18" fillId="0" borderId="13" xfId="54" applyNumberFormat="1" applyFont="1" applyBorder="1" applyProtection="1">
      <alignment horizontal="right" shrinkToFit="1"/>
    </xf>
    <xf numFmtId="166" fontId="19" fillId="0" borderId="13" xfId="63" applyNumberFormat="1" applyFont="1" applyBorder="1" applyProtection="1">
      <alignment horizontal="right" wrapText="1"/>
    </xf>
    <xf numFmtId="166" fontId="18" fillId="0" borderId="13" xfId="63" applyNumberFormat="1" applyFont="1" applyBorder="1" applyProtection="1">
      <alignment horizontal="right" wrapText="1"/>
    </xf>
    <xf numFmtId="166" fontId="18" fillId="0" borderId="13" xfId="62" applyNumberFormat="1" applyFont="1" applyBorder="1" applyProtection="1">
      <alignment horizontal="right" wrapText="1"/>
    </xf>
    <xf numFmtId="166" fontId="19" fillId="0" borderId="13" xfId="62" applyNumberFormat="1" applyFont="1" applyBorder="1" applyProtection="1">
      <alignment horizontal="right" wrapText="1"/>
    </xf>
    <xf numFmtId="166" fontId="18" fillId="0" borderId="1" xfId="72" applyNumberFormat="1" applyFont="1" applyBorder="1" applyProtection="1"/>
    <xf numFmtId="166" fontId="20" fillId="0" borderId="0" xfId="0" applyNumberFormat="1" applyFont="1" applyProtection="1">
      <protection locked="0"/>
    </xf>
    <xf numFmtId="166" fontId="18" fillId="0" borderId="13" xfId="29" applyNumberFormat="1" applyFont="1" applyProtection="1">
      <alignment horizontal="center" vertical="top" wrapText="1"/>
    </xf>
    <xf numFmtId="166" fontId="18" fillId="0" borderId="13" xfId="29" applyNumberFormat="1" applyFont="1">
      <alignment horizontal="center" vertical="top" wrapText="1"/>
    </xf>
    <xf numFmtId="166" fontId="18" fillId="0" borderId="20" xfId="51" applyNumberFormat="1" applyFont="1" applyBorder="1" applyProtection="1">
      <alignment horizontal="center" vertical="center" shrinkToFit="1"/>
    </xf>
    <xf numFmtId="166" fontId="18" fillId="0" borderId="2" xfId="28" applyNumberFormat="1" applyFont="1" applyBorder="1" applyAlignment="1" applyProtection="1">
      <alignment horizontal="right" wrapText="1"/>
    </xf>
    <xf numFmtId="166" fontId="18" fillId="0" borderId="20" xfId="35" applyNumberFormat="1" applyFont="1" applyBorder="1" applyProtection="1">
      <alignment horizontal="center" vertical="center"/>
    </xf>
    <xf numFmtId="166" fontId="19" fillId="0" borderId="13" xfId="39" applyNumberFormat="1" applyFont="1" applyBorder="1" applyProtection="1">
      <alignment horizontal="right" shrinkToFit="1"/>
    </xf>
    <xf numFmtId="166" fontId="18" fillId="0" borderId="13" xfId="39" applyNumberFormat="1" applyFont="1" applyBorder="1" applyProtection="1">
      <alignment horizontal="right" shrinkToFit="1"/>
    </xf>
    <xf numFmtId="166" fontId="19" fillId="0" borderId="20" xfId="39" applyNumberFormat="1" applyFont="1" applyBorder="1" applyProtection="1">
      <alignment horizontal="right" shrinkToFit="1"/>
    </xf>
    <xf numFmtId="166" fontId="20" fillId="0" borderId="13" xfId="39" applyNumberFormat="1" applyFont="1" applyBorder="1" applyProtection="1">
      <alignment horizontal="right" shrinkToFit="1"/>
    </xf>
    <xf numFmtId="166" fontId="21" fillId="0" borderId="13" xfId="39" applyNumberFormat="1" applyFont="1" applyBorder="1" applyProtection="1">
      <alignment horizontal="right" shrinkToFit="1"/>
    </xf>
    <xf numFmtId="166" fontId="21" fillId="0" borderId="38" xfId="0" applyNumberFormat="1" applyFont="1" applyBorder="1" applyAlignment="1" applyProtection="1">
      <alignment horizontal="center"/>
      <protection locked="0"/>
    </xf>
    <xf numFmtId="166" fontId="20" fillId="0" borderId="38" xfId="0" applyNumberFormat="1" applyFont="1" applyBorder="1" applyAlignment="1" applyProtection="1">
      <alignment horizontal="center"/>
      <protection locked="0"/>
    </xf>
    <xf numFmtId="166" fontId="19" fillId="0" borderId="1" xfId="2" applyNumberFormat="1" applyFont="1" applyAlignment="1">
      <alignment horizontal="center" vertical="center" wrapText="1"/>
    </xf>
    <xf numFmtId="166" fontId="18" fillId="0" borderId="2" xfId="82" applyNumberFormat="1" applyFont="1" applyProtection="1">
      <alignment horizontal="right"/>
    </xf>
    <xf numFmtId="166" fontId="18" fillId="0" borderId="1" xfId="14" applyNumberFormat="1" applyFont="1" applyProtection="1"/>
    <xf numFmtId="166" fontId="20" fillId="0" borderId="0" xfId="0" applyNumberFormat="1" applyFont="1"/>
    <xf numFmtId="166" fontId="18" fillId="0" borderId="1" xfId="105" applyNumberFormat="1" applyFont="1" applyBorder="1" applyProtection="1"/>
    <xf numFmtId="166" fontId="18" fillId="0" borderId="1" xfId="111" applyNumberFormat="1" applyFont="1" applyProtection="1"/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zoomScaleNormal="100" zoomScaleSheetLayoutView="100" workbookViewId="0">
      <selection activeCell="J12" sqref="J12"/>
    </sheetView>
  </sheetViews>
  <sheetFormatPr defaultColWidth="9.109375" defaultRowHeight="14.4" x14ac:dyDescent="0.3"/>
  <cols>
    <col min="1" max="1" width="17.5546875" style="48" customWidth="1"/>
    <col min="2" max="2" width="50.6640625" style="35" customWidth="1"/>
    <col min="3" max="3" width="14.33203125" style="35" customWidth="1"/>
    <col min="4" max="4" width="13.6640625" style="35" customWidth="1"/>
    <col min="5" max="5" width="13" style="176" customWidth="1"/>
    <col min="6" max="16384" width="9.109375" style="1"/>
  </cols>
  <sheetData>
    <row r="1" spans="1:6" ht="49.2" customHeight="1" x14ac:dyDescent="0.3">
      <c r="D1" s="133" t="s">
        <v>311</v>
      </c>
      <c r="E1" s="133"/>
    </row>
    <row r="2" spans="1:6" ht="56.4" customHeight="1" x14ac:dyDescent="0.3">
      <c r="A2" s="134" t="s">
        <v>310</v>
      </c>
      <c r="B2" s="134"/>
      <c r="C2" s="134"/>
      <c r="D2" s="134"/>
      <c r="E2" s="134"/>
      <c r="F2" s="11"/>
    </row>
    <row r="3" spans="1:6" ht="18.600000000000001" customHeight="1" x14ac:dyDescent="0.3">
      <c r="A3" s="49"/>
      <c r="B3" s="50"/>
      <c r="C3" s="50"/>
      <c r="D3" s="50"/>
      <c r="E3" s="165"/>
      <c r="F3" s="11"/>
    </row>
    <row r="4" spans="1:6" ht="14.1" customHeight="1" x14ac:dyDescent="0.3">
      <c r="B4" s="51"/>
      <c r="C4" s="51"/>
      <c r="D4" s="51"/>
      <c r="E4" s="166" t="s">
        <v>155</v>
      </c>
      <c r="F4" s="11"/>
    </row>
    <row r="5" spans="1:6" ht="12" customHeight="1" x14ac:dyDescent="0.3">
      <c r="A5" s="135" t="s">
        <v>270</v>
      </c>
      <c r="B5" s="136" t="s">
        <v>0</v>
      </c>
      <c r="C5" s="138" t="s">
        <v>2</v>
      </c>
      <c r="D5" s="138" t="s">
        <v>3</v>
      </c>
      <c r="E5" s="167" t="s">
        <v>299</v>
      </c>
      <c r="F5" s="17"/>
    </row>
    <row r="6" spans="1:6" ht="12" customHeight="1" x14ac:dyDescent="0.3">
      <c r="A6" s="135"/>
      <c r="B6" s="137"/>
      <c r="C6" s="139"/>
      <c r="D6" s="139"/>
      <c r="E6" s="168"/>
      <c r="F6" s="17"/>
    </row>
    <row r="7" spans="1:6" ht="16.2" customHeight="1" x14ac:dyDescent="0.3">
      <c r="A7" s="135"/>
      <c r="B7" s="137"/>
      <c r="C7" s="139"/>
      <c r="D7" s="139"/>
      <c r="E7" s="168"/>
      <c r="F7" s="17"/>
    </row>
    <row r="8" spans="1:6" ht="12" customHeight="1" x14ac:dyDescent="0.3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18"/>
    </row>
    <row r="9" spans="1:6" ht="15" customHeight="1" x14ac:dyDescent="0.3">
      <c r="A9" s="53"/>
      <c r="B9" s="132" t="s">
        <v>243</v>
      </c>
      <c r="C9" s="132"/>
      <c r="D9" s="132"/>
      <c r="E9" s="132"/>
      <c r="F9" s="18"/>
    </row>
    <row r="10" spans="1:6" ht="16.5" customHeight="1" x14ac:dyDescent="0.3">
      <c r="A10" s="54" t="s">
        <v>104</v>
      </c>
      <c r="B10" s="39" t="s">
        <v>103</v>
      </c>
      <c r="C10" s="41">
        <f>C11+C16+C26+C22</f>
        <v>1758328.5299999998</v>
      </c>
      <c r="D10" s="41">
        <f>D11+D16+D26+D22</f>
        <v>1626847.24</v>
      </c>
      <c r="E10" s="169">
        <f>D10/C10*100</f>
        <v>92.522370663006882</v>
      </c>
      <c r="F10" s="12"/>
    </row>
    <row r="11" spans="1:6" ht="25.95" customHeight="1" x14ac:dyDescent="0.3">
      <c r="A11" s="54" t="s">
        <v>105</v>
      </c>
      <c r="B11" s="39" t="s">
        <v>183</v>
      </c>
      <c r="C11" s="41">
        <f>C13+C14+C15</f>
        <v>733863.67999999993</v>
      </c>
      <c r="D11" s="41">
        <f>D13+D14+D15</f>
        <v>682144.1</v>
      </c>
      <c r="E11" s="169">
        <f>D11/C11*100</f>
        <v>92.952426804934674</v>
      </c>
      <c r="F11" s="12"/>
    </row>
    <row r="12" spans="1:6" ht="19.2" customHeight="1" x14ac:dyDescent="0.3">
      <c r="A12" s="55" t="s">
        <v>199</v>
      </c>
      <c r="B12" s="42" t="s">
        <v>32</v>
      </c>
      <c r="C12" s="44">
        <f>C13+C14+C15</f>
        <v>733863.67999999993</v>
      </c>
      <c r="D12" s="44">
        <f>D13+D14+D15</f>
        <v>682144.1</v>
      </c>
      <c r="E12" s="170">
        <f t="shared" ref="E12:E21" si="0">D12/C12*100</f>
        <v>92.952426804934674</v>
      </c>
      <c r="F12" s="13"/>
    </row>
    <row r="13" spans="1:6" x14ac:dyDescent="0.3">
      <c r="A13" s="55" t="s">
        <v>200</v>
      </c>
      <c r="B13" s="42" t="s">
        <v>33</v>
      </c>
      <c r="C13" s="44">
        <v>534868.1</v>
      </c>
      <c r="D13" s="44">
        <v>491673.2</v>
      </c>
      <c r="E13" s="170">
        <f t="shared" si="0"/>
        <v>91.924195890538257</v>
      </c>
      <c r="F13" s="13"/>
    </row>
    <row r="14" spans="1:6" ht="24.6" x14ac:dyDescent="0.3">
      <c r="A14" s="55" t="s">
        <v>201</v>
      </c>
      <c r="B14" s="42" t="s">
        <v>34</v>
      </c>
      <c r="C14" s="44">
        <v>32247</v>
      </c>
      <c r="D14" s="44">
        <v>32247</v>
      </c>
      <c r="E14" s="170">
        <f t="shared" si="0"/>
        <v>100</v>
      </c>
      <c r="F14" s="13"/>
    </row>
    <row r="15" spans="1:6" ht="36.6" x14ac:dyDescent="0.3">
      <c r="A15" s="55" t="s">
        <v>251</v>
      </c>
      <c r="B15" s="42" t="s">
        <v>35</v>
      </c>
      <c r="C15" s="44">
        <v>166748.57999999999</v>
      </c>
      <c r="D15" s="44">
        <v>158223.9</v>
      </c>
      <c r="E15" s="170">
        <f t="shared" si="0"/>
        <v>94.887704590947635</v>
      </c>
      <c r="F15" s="13"/>
    </row>
    <row r="16" spans="1:6" ht="37.200000000000003" customHeight="1" x14ac:dyDescent="0.3">
      <c r="A16" s="56" t="s">
        <v>106</v>
      </c>
      <c r="B16" s="25" t="s">
        <v>185</v>
      </c>
      <c r="C16" s="27">
        <f>C17+C21</f>
        <v>1014314.85</v>
      </c>
      <c r="D16" s="27">
        <f>D17+D21</f>
        <v>944703.14</v>
      </c>
      <c r="E16" s="169">
        <f>D16/C16*100</f>
        <v>93.137070802029569</v>
      </c>
      <c r="F16" s="13"/>
    </row>
    <row r="17" spans="1:6" ht="37.950000000000003" customHeight="1" x14ac:dyDescent="0.3">
      <c r="A17" s="55" t="s">
        <v>202</v>
      </c>
      <c r="B17" s="42" t="s">
        <v>36</v>
      </c>
      <c r="C17" s="44">
        <f>C18+C19+C20</f>
        <v>708199.59</v>
      </c>
      <c r="D17" s="44">
        <f>D18+D19+D20</f>
        <v>661167.78</v>
      </c>
      <c r="E17" s="170">
        <f t="shared" ref="E17" si="1">D17/C17*100</f>
        <v>93.358961136930347</v>
      </c>
      <c r="F17" s="13"/>
    </row>
    <row r="18" spans="1:6" x14ac:dyDescent="0.3">
      <c r="A18" s="55" t="s">
        <v>203</v>
      </c>
      <c r="B18" s="42" t="s">
        <v>33</v>
      </c>
      <c r="C18" s="44">
        <v>536042.72</v>
      </c>
      <c r="D18" s="44">
        <v>492660.08</v>
      </c>
      <c r="E18" s="170">
        <f t="shared" si="0"/>
        <v>91.906868915223782</v>
      </c>
      <c r="F18" s="13"/>
    </row>
    <row r="19" spans="1:6" ht="24.6" x14ac:dyDescent="0.3">
      <c r="A19" s="55" t="s">
        <v>229</v>
      </c>
      <c r="B19" s="42" t="s">
        <v>34</v>
      </c>
      <c r="C19" s="44">
        <v>17346</v>
      </c>
      <c r="D19" s="44">
        <v>17346</v>
      </c>
      <c r="E19" s="170">
        <f t="shared" si="0"/>
        <v>100</v>
      </c>
      <c r="F19" s="13"/>
    </row>
    <row r="20" spans="1:6" ht="36.6" x14ac:dyDescent="0.3">
      <c r="A20" s="55" t="s">
        <v>204</v>
      </c>
      <c r="B20" s="42" t="s">
        <v>35</v>
      </c>
      <c r="C20" s="44">
        <v>154810.87</v>
      </c>
      <c r="D20" s="44">
        <v>151161.70000000001</v>
      </c>
      <c r="E20" s="170">
        <f t="shared" si="0"/>
        <v>97.642820559047323</v>
      </c>
      <c r="F20" s="13"/>
    </row>
    <row r="21" spans="1:6" ht="24.6" x14ac:dyDescent="0.3">
      <c r="A21" s="55" t="s">
        <v>205</v>
      </c>
      <c r="B21" s="42" t="s">
        <v>190</v>
      </c>
      <c r="C21" s="44">
        <v>306115.26</v>
      </c>
      <c r="D21" s="44">
        <v>283535.35999999999</v>
      </c>
      <c r="E21" s="170">
        <f t="shared" si="0"/>
        <v>92.623726108917268</v>
      </c>
      <c r="F21" s="13"/>
    </row>
    <row r="22" spans="1:6" x14ac:dyDescent="0.3">
      <c r="A22" s="56" t="s">
        <v>223</v>
      </c>
      <c r="B22" s="25" t="s">
        <v>224</v>
      </c>
      <c r="C22" s="27">
        <v>10000</v>
      </c>
      <c r="D22" s="27">
        <v>0</v>
      </c>
      <c r="E22" s="169">
        <v>0</v>
      </c>
      <c r="F22" s="13"/>
    </row>
    <row r="23" spans="1:6" x14ac:dyDescent="0.3">
      <c r="A23" s="55" t="s">
        <v>252</v>
      </c>
      <c r="B23" s="42" t="s">
        <v>226</v>
      </c>
      <c r="C23" s="44">
        <v>10000</v>
      </c>
      <c r="D23" s="44">
        <v>0</v>
      </c>
      <c r="E23" s="170">
        <v>0</v>
      </c>
      <c r="F23" s="13"/>
    </row>
    <row r="24" spans="1:6" x14ac:dyDescent="0.3">
      <c r="A24" s="55" t="s">
        <v>253</v>
      </c>
      <c r="B24" s="42" t="s">
        <v>227</v>
      </c>
      <c r="C24" s="44">
        <v>10000</v>
      </c>
      <c r="D24" s="44">
        <v>0</v>
      </c>
      <c r="E24" s="170">
        <v>0</v>
      </c>
      <c r="F24" s="13"/>
    </row>
    <row r="25" spans="1:6" ht="1.2" customHeight="1" x14ac:dyDescent="0.3">
      <c r="A25" s="55" t="s">
        <v>198</v>
      </c>
      <c r="B25" s="42" t="s">
        <v>187</v>
      </c>
      <c r="C25" s="44">
        <v>1235.3800000000001</v>
      </c>
      <c r="D25" s="44">
        <v>1235.3800000000001</v>
      </c>
      <c r="E25" s="170"/>
      <c r="F25" s="13"/>
    </row>
    <row r="26" spans="1:6" x14ac:dyDescent="0.3">
      <c r="A26" s="56" t="s">
        <v>108</v>
      </c>
      <c r="B26" s="25" t="s">
        <v>107</v>
      </c>
      <c r="C26" s="27">
        <f>C27</f>
        <v>150</v>
      </c>
      <c r="D26" s="27">
        <f>D27</f>
        <v>0</v>
      </c>
      <c r="E26" s="171">
        <f>D26/C26*100</f>
        <v>0</v>
      </c>
      <c r="F26" s="13"/>
    </row>
    <row r="27" spans="1:6" ht="46.2" customHeight="1" x14ac:dyDescent="0.3">
      <c r="A27" s="55" t="s">
        <v>206</v>
      </c>
      <c r="B27" s="42" t="s">
        <v>188</v>
      </c>
      <c r="C27" s="44">
        <v>150</v>
      </c>
      <c r="D27" s="44">
        <v>0</v>
      </c>
      <c r="E27" s="172">
        <f t="shared" ref="E27" si="2">D27/C27*100</f>
        <v>0</v>
      </c>
      <c r="F27" s="13"/>
    </row>
    <row r="28" spans="1:6" ht="24.6" x14ac:dyDescent="0.3">
      <c r="A28" s="55" t="s">
        <v>140</v>
      </c>
      <c r="B28" s="42" t="s">
        <v>190</v>
      </c>
      <c r="C28" s="44">
        <v>150</v>
      </c>
      <c r="D28" s="44">
        <v>0</v>
      </c>
      <c r="E28" s="172">
        <f>D28/C28*100</f>
        <v>0</v>
      </c>
      <c r="F28" s="13"/>
    </row>
    <row r="29" spans="1:6" s="10" customFormat="1" x14ac:dyDescent="0.3">
      <c r="A29" s="56"/>
      <c r="B29" s="25" t="s">
        <v>109</v>
      </c>
      <c r="C29" s="27">
        <f>C30</f>
        <v>73900</v>
      </c>
      <c r="D29" s="27">
        <f>D30</f>
        <v>73900</v>
      </c>
      <c r="E29" s="171">
        <f>D29/C29*100</f>
        <v>100</v>
      </c>
      <c r="F29" s="20"/>
    </row>
    <row r="30" spans="1:6" x14ac:dyDescent="0.3">
      <c r="A30" s="56"/>
      <c r="B30" s="42" t="s">
        <v>148</v>
      </c>
      <c r="C30" s="44">
        <f>C31</f>
        <v>73900</v>
      </c>
      <c r="D30" s="44">
        <f>D31</f>
        <v>73900</v>
      </c>
      <c r="E30" s="173">
        <v>100</v>
      </c>
      <c r="F30" s="13"/>
    </row>
    <row r="31" spans="1:6" ht="27" customHeight="1" x14ac:dyDescent="0.3">
      <c r="A31" s="55" t="s">
        <v>207</v>
      </c>
      <c r="B31" s="42" t="s">
        <v>37</v>
      </c>
      <c r="C31" s="44">
        <f>C32+C33</f>
        <v>73900</v>
      </c>
      <c r="D31" s="44">
        <f>D32+D33</f>
        <v>73900</v>
      </c>
      <c r="E31" s="172">
        <f t="shared" ref="E31:E36" si="3">D31/C31*100</f>
        <v>100</v>
      </c>
      <c r="F31" s="13"/>
    </row>
    <row r="32" spans="1:6" x14ac:dyDescent="0.3">
      <c r="A32" s="55" t="s">
        <v>254</v>
      </c>
      <c r="B32" s="42" t="s">
        <v>33</v>
      </c>
      <c r="C32" s="44">
        <v>57503.67</v>
      </c>
      <c r="D32" s="44">
        <v>57503.67</v>
      </c>
      <c r="E32" s="172">
        <f t="shared" si="3"/>
        <v>100</v>
      </c>
      <c r="F32" s="13"/>
    </row>
    <row r="33" spans="1:6" ht="36.6" x14ac:dyDescent="0.3">
      <c r="A33" s="55" t="s">
        <v>255</v>
      </c>
      <c r="B33" s="42" t="s">
        <v>35</v>
      </c>
      <c r="C33" s="44">
        <v>16396.330000000002</v>
      </c>
      <c r="D33" s="44">
        <v>16396.330000000002</v>
      </c>
      <c r="E33" s="172">
        <f t="shared" si="3"/>
        <v>100</v>
      </c>
      <c r="F33" s="13"/>
    </row>
    <row r="34" spans="1:6" ht="26.4" customHeight="1" x14ac:dyDescent="0.3">
      <c r="A34" s="56" t="s">
        <v>113</v>
      </c>
      <c r="B34" s="25" t="s">
        <v>114</v>
      </c>
      <c r="C34" s="27">
        <f>C35</f>
        <v>141562.22999999998</v>
      </c>
      <c r="D34" s="27">
        <f>D35</f>
        <v>133842.34</v>
      </c>
      <c r="E34" s="171">
        <f t="shared" si="3"/>
        <v>94.546645669540538</v>
      </c>
      <c r="F34" s="13"/>
    </row>
    <row r="35" spans="1:6" ht="18.600000000000001" customHeight="1" x14ac:dyDescent="0.3">
      <c r="A35" s="55" t="s">
        <v>116</v>
      </c>
      <c r="B35" s="42" t="s">
        <v>115</v>
      </c>
      <c r="C35" s="44">
        <f>C36+C38</f>
        <v>141562.22999999998</v>
      </c>
      <c r="D35" s="44">
        <f>D36+D38</f>
        <v>133842.34</v>
      </c>
      <c r="E35" s="172">
        <f t="shared" si="3"/>
        <v>94.546645669540538</v>
      </c>
      <c r="F35" s="13"/>
    </row>
    <row r="36" spans="1:6" ht="22.95" customHeight="1" x14ac:dyDescent="0.3">
      <c r="A36" s="55" t="s">
        <v>208</v>
      </c>
      <c r="B36" s="42" t="s">
        <v>189</v>
      </c>
      <c r="C36" s="44">
        <v>20000</v>
      </c>
      <c r="D36" s="44">
        <v>19954.7</v>
      </c>
      <c r="E36" s="172">
        <f t="shared" si="3"/>
        <v>99.773499999999999</v>
      </c>
      <c r="F36" s="13"/>
    </row>
    <row r="37" spans="1:6" ht="24.6" x14ac:dyDescent="0.3">
      <c r="A37" s="55" t="s">
        <v>256</v>
      </c>
      <c r="B37" s="42" t="s">
        <v>190</v>
      </c>
      <c r="C37" s="44">
        <v>20000</v>
      </c>
      <c r="D37" s="44">
        <v>19954.7</v>
      </c>
      <c r="E37" s="172">
        <f t="shared" ref="E37:E41" si="4">D37/C37*100</f>
        <v>99.773499999999999</v>
      </c>
      <c r="F37" s="13"/>
    </row>
    <row r="38" spans="1:6" ht="25.2" customHeight="1" x14ac:dyDescent="0.3">
      <c r="A38" s="55" t="s">
        <v>257</v>
      </c>
      <c r="B38" s="42" t="s">
        <v>245</v>
      </c>
      <c r="C38" s="44">
        <f>C39+C40+C41</f>
        <v>121562.23</v>
      </c>
      <c r="D38" s="44">
        <f>D39+D40+D41</f>
        <v>113887.63999999998</v>
      </c>
      <c r="E38" s="172">
        <f t="shared" si="4"/>
        <v>93.686698574055441</v>
      </c>
      <c r="F38" s="13"/>
    </row>
    <row r="39" spans="1:6" x14ac:dyDescent="0.3">
      <c r="A39" s="55" t="s">
        <v>258</v>
      </c>
      <c r="B39" s="42" t="s">
        <v>246</v>
      </c>
      <c r="C39" s="44">
        <v>80675.34</v>
      </c>
      <c r="D39" s="44">
        <v>73646.429999999993</v>
      </c>
      <c r="E39" s="172">
        <f t="shared" si="4"/>
        <v>91.287411989834808</v>
      </c>
      <c r="F39" s="13"/>
    </row>
    <row r="40" spans="1:6" ht="24.6" x14ac:dyDescent="0.3">
      <c r="A40" s="55" t="s">
        <v>259</v>
      </c>
      <c r="B40" s="42" t="s">
        <v>247</v>
      </c>
      <c r="C40" s="44">
        <v>22886.89</v>
      </c>
      <c r="D40" s="44">
        <v>22241.21</v>
      </c>
      <c r="E40" s="172">
        <f t="shared" si="4"/>
        <v>97.178821587380369</v>
      </c>
      <c r="F40" s="13"/>
    </row>
    <row r="41" spans="1:6" ht="24.6" x14ac:dyDescent="0.3">
      <c r="A41" s="55" t="s">
        <v>260</v>
      </c>
      <c r="B41" s="42" t="s">
        <v>190</v>
      </c>
      <c r="C41" s="44">
        <v>18000</v>
      </c>
      <c r="D41" s="44">
        <v>18000</v>
      </c>
      <c r="E41" s="172">
        <f t="shared" si="4"/>
        <v>100</v>
      </c>
      <c r="F41" s="13"/>
    </row>
    <row r="42" spans="1:6" x14ac:dyDescent="0.3">
      <c r="A42" s="56" t="s">
        <v>118</v>
      </c>
      <c r="B42" s="25" t="s">
        <v>117</v>
      </c>
      <c r="C42" s="27">
        <f>C43</f>
        <v>1094041.1000000001</v>
      </c>
      <c r="D42" s="27">
        <f>D43</f>
        <v>639111.26</v>
      </c>
      <c r="E42" s="174">
        <f>D42/C42*100</f>
        <v>58.417481756398359</v>
      </c>
      <c r="F42" s="13"/>
    </row>
    <row r="43" spans="1:6" x14ac:dyDescent="0.3">
      <c r="A43" s="55" t="s">
        <v>120</v>
      </c>
      <c r="B43" s="42" t="s">
        <v>119</v>
      </c>
      <c r="C43" s="44">
        <f>C44+C46</f>
        <v>1094041.1000000001</v>
      </c>
      <c r="D43" s="44">
        <f>D44+D46</f>
        <v>639111.26</v>
      </c>
      <c r="E43" s="173">
        <f t="shared" ref="E43:E47" si="5">D43/C43*100</f>
        <v>58.417481756398359</v>
      </c>
      <c r="F43" s="13"/>
    </row>
    <row r="44" spans="1:6" ht="36.6" customHeight="1" x14ac:dyDescent="0.3">
      <c r="A44" s="55" t="s">
        <v>209</v>
      </c>
      <c r="B44" s="42" t="s">
        <v>149</v>
      </c>
      <c r="C44" s="44">
        <f>C45</f>
        <v>652276.1</v>
      </c>
      <c r="D44" s="44">
        <f>D45</f>
        <v>371277.26</v>
      </c>
      <c r="E44" s="173">
        <f t="shared" si="5"/>
        <v>56.920261220670213</v>
      </c>
      <c r="F44" s="13"/>
    </row>
    <row r="45" spans="1:6" ht="24.6" x14ac:dyDescent="0.3">
      <c r="A45" s="55" t="s">
        <v>210</v>
      </c>
      <c r="B45" s="42" t="s">
        <v>190</v>
      </c>
      <c r="C45" s="44">
        <v>652276.1</v>
      </c>
      <c r="D45" s="44">
        <v>371277.26</v>
      </c>
      <c r="E45" s="173">
        <f t="shared" si="5"/>
        <v>56.920261220670213</v>
      </c>
      <c r="F45" s="13"/>
    </row>
    <row r="46" spans="1:6" ht="36" customHeight="1" x14ac:dyDescent="0.3">
      <c r="A46" s="55" t="s">
        <v>211</v>
      </c>
      <c r="B46" s="42" t="s">
        <v>192</v>
      </c>
      <c r="C46" s="44">
        <v>441765</v>
      </c>
      <c r="D46" s="44">
        <v>267834</v>
      </c>
      <c r="E46" s="172">
        <f t="shared" si="5"/>
        <v>60.628162031849506</v>
      </c>
      <c r="F46" s="13"/>
    </row>
    <row r="47" spans="1:6" ht="24.6" x14ac:dyDescent="0.3">
      <c r="A47" s="55" t="s">
        <v>212</v>
      </c>
      <c r="B47" s="42" t="s">
        <v>190</v>
      </c>
      <c r="C47" s="44">
        <v>441765</v>
      </c>
      <c r="D47" s="44">
        <v>267834</v>
      </c>
      <c r="E47" s="172">
        <f t="shared" si="5"/>
        <v>60.628162031849506</v>
      </c>
      <c r="F47" s="13"/>
    </row>
    <row r="48" spans="1:6" x14ac:dyDescent="0.3">
      <c r="A48" s="56" t="s">
        <v>122</v>
      </c>
      <c r="B48" s="25" t="s">
        <v>121</v>
      </c>
      <c r="C48" s="27">
        <f>C49+C52</f>
        <v>1158411.29</v>
      </c>
      <c r="D48" s="27">
        <f>D49+D52</f>
        <v>715304.18</v>
      </c>
      <c r="E48" s="174">
        <f>D48/C48*100</f>
        <v>61.748723115431659</v>
      </c>
      <c r="F48" s="13"/>
    </row>
    <row r="49" spans="1:6" x14ac:dyDescent="0.3">
      <c r="A49" s="55" t="s">
        <v>125</v>
      </c>
      <c r="B49" s="42" t="s">
        <v>123</v>
      </c>
      <c r="C49" s="44">
        <f>C50</f>
        <v>252186.09</v>
      </c>
      <c r="D49" s="44">
        <f>D50</f>
        <v>101376</v>
      </c>
      <c r="E49" s="173">
        <f>D49/C49*100</f>
        <v>40.198886465149606</v>
      </c>
      <c r="F49" s="13"/>
    </row>
    <row r="50" spans="1:6" x14ac:dyDescent="0.3">
      <c r="A50" s="55" t="s">
        <v>213</v>
      </c>
      <c r="B50" s="42" t="s">
        <v>228</v>
      </c>
      <c r="C50" s="44">
        <v>252186.09</v>
      </c>
      <c r="D50" s="44">
        <v>101376</v>
      </c>
      <c r="E50" s="173">
        <f t="shared" ref="E50:E59" si="6">D50/C50*100</f>
        <v>40.198886465149606</v>
      </c>
      <c r="F50" s="13"/>
    </row>
    <row r="51" spans="1:6" ht="24.6" x14ac:dyDescent="0.3">
      <c r="A51" s="55" t="s">
        <v>214</v>
      </c>
      <c r="B51" s="42" t="s">
        <v>190</v>
      </c>
      <c r="C51" s="44">
        <v>252186.09</v>
      </c>
      <c r="D51" s="44">
        <v>101376</v>
      </c>
      <c r="E51" s="173">
        <f t="shared" si="6"/>
        <v>40.198886465149606</v>
      </c>
      <c r="F51" s="13"/>
    </row>
    <row r="52" spans="1:6" x14ac:dyDescent="0.3">
      <c r="A52" s="55" t="s">
        <v>126</v>
      </c>
      <c r="B52" s="42" t="s">
        <v>124</v>
      </c>
      <c r="C52" s="44">
        <f>C53+C55+C57+C59</f>
        <v>906225.2</v>
      </c>
      <c r="D52" s="44">
        <f>D53+D55+D57+D59</f>
        <v>613928.18000000005</v>
      </c>
      <c r="E52" s="173">
        <f t="shared" si="6"/>
        <v>67.745653067250842</v>
      </c>
      <c r="F52" s="13"/>
    </row>
    <row r="53" spans="1:6" ht="48.6" x14ac:dyDescent="0.3">
      <c r="A53" s="55" t="s">
        <v>261</v>
      </c>
      <c r="B53" s="42" t="s">
        <v>196</v>
      </c>
      <c r="C53" s="44">
        <v>393436.19</v>
      </c>
      <c r="D53" s="44">
        <v>335381.21000000002</v>
      </c>
      <c r="E53" s="173">
        <f t="shared" si="6"/>
        <v>85.244117985180779</v>
      </c>
      <c r="F53" s="13"/>
    </row>
    <row r="54" spans="1:6" ht="24.6" x14ac:dyDescent="0.3">
      <c r="A54" s="55" t="s">
        <v>262</v>
      </c>
      <c r="B54" s="42" t="s">
        <v>190</v>
      </c>
      <c r="C54" s="44">
        <v>393436.19</v>
      </c>
      <c r="D54" s="44">
        <v>335381.21000000002</v>
      </c>
      <c r="E54" s="173">
        <f t="shared" si="6"/>
        <v>85.244117985180779</v>
      </c>
      <c r="F54" s="13"/>
    </row>
    <row r="55" spans="1:6" ht="49.2" customHeight="1" x14ac:dyDescent="0.3">
      <c r="A55" s="55" t="s">
        <v>215</v>
      </c>
      <c r="B55" s="42" t="s">
        <v>196</v>
      </c>
      <c r="C55" s="44">
        <v>7100</v>
      </c>
      <c r="D55" s="44">
        <v>7059.1</v>
      </c>
      <c r="E55" s="173">
        <f t="shared" si="6"/>
        <v>99.423943661971833</v>
      </c>
      <c r="F55" s="13"/>
    </row>
    <row r="56" spans="1:6" ht="24.6" x14ac:dyDescent="0.3">
      <c r="A56" s="55" t="s">
        <v>216</v>
      </c>
      <c r="B56" s="42" t="s">
        <v>190</v>
      </c>
      <c r="C56" s="44">
        <v>7100</v>
      </c>
      <c r="D56" s="44">
        <v>7059.1</v>
      </c>
      <c r="E56" s="173">
        <f t="shared" si="6"/>
        <v>99.423943661971833</v>
      </c>
      <c r="F56" s="13"/>
    </row>
    <row r="57" spans="1:6" x14ac:dyDescent="0.3">
      <c r="A57" s="55" t="s">
        <v>217</v>
      </c>
      <c r="B57" s="42" t="s">
        <v>150</v>
      </c>
      <c r="C57" s="44">
        <f>C58</f>
        <v>398989.8</v>
      </c>
      <c r="D57" s="44">
        <f>D58</f>
        <v>169493.51</v>
      </c>
      <c r="E57" s="173">
        <f t="shared" si="6"/>
        <v>42.480662412923841</v>
      </c>
      <c r="F57" s="13"/>
    </row>
    <row r="58" spans="1:6" ht="24.6" x14ac:dyDescent="0.3">
      <c r="A58" s="55" t="s">
        <v>218</v>
      </c>
      <c r="B58" s="42" t="s">
        <v>190</v>
      </c>
      <c r="C58" s="44">
        <v>398989.8</v>
      </c>
      <c r="D58" s="44">
        <v>169493.51</v>
      </c>
      <c r="E58" s="173">
        <f t="shared" si="6"/>
        <v>42.480662412923841</v>
      </c>
      <c r="F58" s="13"/>
    </row>
    <row r="59" spans="1:6" ht="24.6" x14ac:dyDescent="0.3">
      <c r="A59" s="55" t="s">
        <v>263</v>
      </c>
      <c r="B59" s="42" t="s">
        <v>197</v>
      </c>
      <c r="C59" s="44">
        <f>C60+C61+C62+C63</f>
        <v>106699.21</v>
      </c>
      <c r="D59" s="44">
        <f>D60+D61+D62+D63</f>
        <v>101994.36</v>
      </c>
      <c r="E59" s="173">
        <f t="shared" si="6"/>
        <v>95.590548421117632</v>
      </c>
      <c r="F59" s="13"/>
    </row>
    <row r="60" spans="1:6" x14ac:dyDescent="0.3">
      <c r="A60" s="55" t="s">
        <v>264</v>
      </c>
      <c r="B60" s="42" t="s">
        <v>233</v>
      </c>
      <c r="C60" s="44">
        <v>74847.44</v>
      </c>
      <c r="D60" s="44">
        <v>72180</v>
      </c>
      <c r="E60" s="173">
        <f>D60/C60*100</f>
        <v>96.436164015763254</v>
      </c>
      <c r="F60" s="13"/>
    </row>
    <row r="61" spans="1:6" ht="24.6" x14ac:dyDescent="0.3">
      <c r="A61" s="55" t="s">
        <v>265</v>
      </c>
      <c r="B61" s="42" t="s">
        <v>234</v>
      </c>
      <c r="C61" s="44">
        <v>21151.77</v>
      </c>
      <c r="D61" s="44">
        <v>20439.36</v>
      </c>
      <c r="E61" s="173">
        <f>D61/C61*100</f>
        <v>96.631913073941334</v>
      </c>
      <c r="F61" s="13"/>
    </row>
    <row r="62" spans="1:6" ht="24.6" x14ac:dyDescent="0.3">
      <c r="A62" s="55" t="s">
        <v>266</v>
      </c>
      <c r="B62" s="42" t="s">
        <v>190</v>
      </c>
      <c r="C62" s="44">
        <v>10300</v>
      </c>
      <c r="D62" s="44">
        <v>9000</v>
      </c>
      <c r="E62" s="173">
        <f t="shared" ref="E62:E63" si="7">D62/C62*100</f>
        <v>87.378640776699029</v>
      </c>
      <c r="F62" s="13"/>
    </row>
    <row r="63" spans="1:6" x14ac:dyDescent="0.3">
      <c r="A63" s="55" t="s">
        <v>267</v>
      </c>
      <c r="B63" s="42" t="s">
        <v>235</v>
      </c>
      <c r="C63" s="44">
        <v>400</v>
      </c>
      <c r="D63" s="44">
        <v>375</v>
      </c>
      <c r="E63" s="173">
        <f t="shared" si="7"/>
        <v>93.75</v>
      </c>
      <c r="F63" s="13"/>
    </row>
    <row r="64" spans="1:6" x14ac:dyDescent="0.3">
      <c r="A64" s="56" t="s">
        <v>240</v>
      </c>
      <c r="B64" s="25" t="s">
        <v>239</v>
      </c>
      <c r="C64" s="27">
        <v>43676.52</v>
      </c>
      <c r="D64" s="27">
        <v>43676.52</v>
      </c>
      <c r="E64" s="174">
        <f>D64/C64*100</f>
        <v>100</v>
      </c>
      <c r="F64" s="13"/>
    </row>
    <row r="65" spans="1:6" x14ac:dyDescent="0.3">
      <c r="A65" s="55" t="s">
        <v>242</v>
      </c>
      <c r="B65" s="42" t="s">
        <v>241</v>
      </c>
      <c r="C65" s="44">
        <v>43676.52</v>
      </c>
      <c r="D65" s="44">
        <v>43676.52</v>
      </c>
      <c r="E65" s="173">
        <f t="shared" ref="E65:E67" si="8">D65/C65*100</f>
        <v>100</v>
      </c>
      <c r="F65" s="13"/>
    </row>
    <row r="66" spans="1:6" x14ac:dyDescent="0.3">
      <c r="A66" s="55" t="s">
        <v>268</v>
      </c>
      <c r="B66" s="42" t="s">
        <v>249</v>
      </c>
      <c r="C66" s="44">
        <v>43676.52</v>
      </c>
      <c r="D66" s="44">
        <v>43676.52</v>
      </c>
      <c r="E66" s="173">
        <f t="shared" si="8"/>
        <v>100</v>
      </c>
      <c r="F66" s="13"/>
    </row>
    <row r="67" spans="1:6" x14ac:dyDescent="0.3">
      <c r="A67" s="55" t="s">
        <v>269</v>
      </c>
      <c r="B67" s="42" t="s">
        <v>250</v>
      </c>
      <c r="C67" s="44">
        <v>43676.52</v>
      </c>
      <c r="D67" s="44">
        <v>43676.52</v>
      </c>
      <c r="E67" s="173">
        <f t="shared" si="8"/>
        <v>100</v>
      </c>
      <c r="F67" s="13"/>
    </row>
    <row r="68" spans="1:6" ht="38.4" customHeight="1" x14ac:dyDescent="0.3">
      <c r="A68" s="56" t="s">
        <v>128</v>
      </c>
      <c r="B68" s="25" t="s">
        <v>127</v>
      </c>
      <c r="C68" s="27">
        <v>1444695</v>
      </c>
      <c r="D68" s="27">
        <v>1444695</v>
      </c>
      <c r="E68" s="171">
        <f>D68/C68*100</f>
        <v>100</v>
      </c>
      <c r="F68" s="13"/>
    </row>
    <row r="69" spans="1:6" ht="22.95" customHeight="1" x14ac:dyDescent="0.3">
      <c r="A69" s="55" t="s">
        <v>130</v>
      </c>
      <c r="B69" s="42" t="s">
        <v>297</v>
      </c>
      <c r="C69" s="44">
        <v>1444695</v>
      </c>
      <c r="D69" s="44">
        <v>1444695</v>
      </c>
      <c r="E69" s="172"/>
      <c r="F69" s="13"/>
    </row>
    <row r="70" spans="1:6" ht="28.95" customHeight="1" x14ac:dyDescent="0.3">
      <c r="A70" s="55" t="s">
        <v>236</v>
      </c>
      <c r="B70" s="42" t="s">
        <v>38</v>
      </c>
      <c r="C70" s="44">
        <v>1444695</v>
      </c>
      <c r="D70" s="44">
        <v>1444695</v>
      </c>
      <c r="E70" s="172">
        <f>D70/C70*100</f>
        <v>100</v>
      </c>
      <c r="F70" s="13"/>
    </row>
    <row r="71" spans="1:6" x14ac:dyDescent="0.3">
      <c r="A71" s="55" t="s">
        <v>237</v>
      </c>
      <c r="B71" s="42" t="s">
        <v>11</v>
      </c>
      <c r="C71" s="44">
        <v>1444695</v>
      </c>
      <c r="D71" s="44">
        <v>1444695</v>
      </c>
      <c r="E71" s="172">
        <f>D71/C71*100</f>
        <v>100</v>
      </c>
      <c r="F71" s="13"/>
    </row>
    <row r="72" spans="1:6" ht="24" customHeight="1" x14ac:dyDescent="0.3">
      <c r="A72" s="47"/>
      <c r="B72" s="45" t="s">
        <v>145</v>
      </c>
      <c r="C72" s="57">
        <f>C68+C48+C42+C34+C29+C10+C64</f>
        <v>5714614.6699999999</v>
      </c>
      <c r="D72" s="57">
        <f>D68+D48+D42+D34+D29+D10+D64</f>
        <v>4677376.54</v>
      </c>
      <c r="E72" s="171">
        <f>D72/C72*100</f>
        <v>81.849377606416979</v>
      </c>
      <c r="F72" s="19"/>
    </row>
    <row r="73" spans="1:6" ht="15" customHeight="1" x14ac:dyDescent="0.3">
      <c r="A73" s="58"/>
      <c r="B73" s="59"/>
      <c r="C73" s="60"/>
      <c r="D73" s="60"/>
      <c r="E73" s="175"/>
      <c r="F73" s="3"/>
    </row>
  </sheetData>
  <mergeCells count="8">
    <mergeCell ref="B9:E9"/>
    <mergeCell ref="D1:E1"/>
    <mergeCell ref="A2:E2"/>
    <mergeCell ref="A5:A7"/>
    <mergeCell ref="B5:B7"/>
    <mergeCell ref="C5:C7"/>
    <mergeCell ref="D5:D7"/>
    <mergeCell ref="E5:E7"/>
  </mergeCells>
  <pageMargins left="0.39374999999999999" right="0.39374999999999999" top="0.39374999999999999" bottom="0.39374999999999999" header="0" footer="0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topLeftCell="A2" zoomScaleNormal="100" zoomScaleSheetLayoutView="100" workbookViewId="0">
      <selection activeCell="L12" sqref="L12"/>
    </sheetView>
  </sheetViews>
  <sheetFormatPr defaultColWidth="9.109375" defaultRowHeight="14.4" x14ac:dyDescent="0.3"/>
  <cols>
    <col min="1" max="1" width="6.88671875" style="35" customWidth="1"/>
    <col min="2" max="2" width="7.109375" style="35" customWidth="1"/>
    <col min="3" max="3" width="17.5546875" style="35" customWidth="1"/>
    <col min="4" max="4" width="6" style="35" customWidth="1"/>
    <col min="5" max="5" width="50.6640625" style="35" customWidth="1"/>
    <col min="6" max="6" width="14.33203125" style="35" customWidth="1"/>
    <col min="7" max="7" width="13.6640625" style="35" customWidth="1"/>
    <col min="8" max="8" width="13" style="176" customWidth="1"/>
    <col min="9" max="16384" width="9.109375" style="1"/>
  </cols>
  <sheetData>
    <row r="1" spans="1:9" ht="49.2" customHeight="1" x14ac:dyDescent="0.3">
      <c r="G1" s="133" t="s">
        <v>309</v>
      </c>
      <c r="H1" s="133"/>
    </row>
    <row r="2" spans="1:9" ht="55.2" customHeight="1" x14ac:dyDescent="0.3">
      <c r="A2" s="134" t="s">
        <v>308</v>
      </c>
      <c r="B2" s="134"/>
      <c r="C2" s="134"/>
      <c r="D2" s="134"/>
      <c r="E2" s="134"/>
      <c r="F2" s="134"/>
      <c r="G2" s="134"/>
      <c r="H2" s="134"/>
      <c r="I2" s="11"/>
    </row>
    <row r="3" spans="1:9" ht="18.600000000000001" customHeight="1" x14ac:dyDescent="0.3">
      <c r="A3" s="50"/>
      <c r="B3" s="50"/>
      <c r="C3" s="50"/>
      <c r="D3" s="50"/>
      <c r="E3" s="50"/>
      <c r="F3" s="50"/>
      <c r="G3" s="50"/>
      <c r="H3" s="165"/>
      <c r="I3" s="11"/>
    </row>
    <row r="4" spans="1:9" ht="14.1" customHeight="1" x14ac:dyDescent="0.3">
      <c r="E4" s="51"/>
      <c r="F4" s="51"/>
      <c r="G4" s="51"/>
      <c r="H4" s="166" t="s">
        <v>155</v>
      </c>
      <c r="I4" s="11"/>
    </row>
    <row r="5" spans="1:9" ht="12" customHeight="1" x14ac:dyDescent="0.3">
      <c r="A5" s="141" t="s">
        <v>131</v>
      </c>
      <c r="B5" s="141" t="s">
        <v>132</v>
      </c>
      <c r="C5" s="141" t="s">
        <v>133</v>
      </c>
      <c r="D5" s="141" t="s">
        <v>134</v>
      </c>
      <c r="E5" s="136" t="s">
        <v>0</v>
      </c>
      <c r="F5" s="138" t="s">
        <v>2</v>
      </c>
      <c r="G5" s="138" t="s">
        <v>3</v>
      </c>
      <c r="H5" s="167" t="s">
        <v>312</v>
      </c>
      <c r="I5" s="17"/>
    </row>
    <row r="6" spans="1:9" ht="12" customHeight="1" x14ac:dyDescent="0.3">
      <c r="A6" s="141"/>
      <c r="B6" s="141"/>
      <c r="C6" s="141"/>
      <c r="D6" s="141"/>
      <c r="E6" s="137"/>
      <c r="F6" s="139"/>
      <c r="G6" s="139"/>
      <c r="H6" s="168"/>
      <c r="I6" s="17"/>
    </row>
    <row r="7" spans="1:9" ht="17.399999999999999" customHeight="1" x14ac:dyDescent="0.3">
      <c r="A7" s="141"/>
      <c r="B7" s="141"/>
      <c r="C7" s="141"/>
      <c r="D7" s="141"/>
      <c r="E7" s="137"/>
      <c r="F7" s="139"/>
      <c r="G7" s="139"/>
      <c r="H7" s="168"/>
      <c r="I7" s="17"/>
    </row>
    <row r="8" spans="1:9" ht="12" customHeight="1" x14ac:dyDescent="0.3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18"/>
    </row>
    <row r="9" spans="1:9" ht="15" customHeight="1" x14ac:dyDescent="0.3">
      <c r="A9" s="140">
        <v>720</v>
      </c>
      <c r="B9" s="140"/>
      <c r="C9" s="140"/>
      <c r="D9" s="140"/>
      <c r="E9" s="132" t="s">
        <v>243</v>
      </c>
      <c r="F9" s="132"/>
      <c r="G9" s="132"/>
      <c r="H9" s="132"/>
      <c r="I9" s="18"/>
    </row>
    <row r="10" spans="1:9" ht="16.5" customHeight="1" x14ac:dyDescent="0.3">
      <c r="A10" s="63">
        <v>720</v>
      </c>
      <c r="B10" s="62" t="s">
        <v>104</v>
      </c>
      <c r="C10" s="63"/>
      <c r="D10" s="63"/>
      <c r="E10" s="39" t="s">
        <v>103</v>
      </c>
      <c r="F10" s="41">
        <f>F11+F16+F26+F22</f>
        <v>1758328.5299999998</v>
      </c>
      <c r="G10" s="41">
        <f>G11+G16+G26+G22</f>
        <v>1626847.24</v>
      </c>
      <c r="H10" s="169">
        <f>G10/F10*100</f>
        <v>92.522370663006882</v>
      </c>
      <c r="I10" s="12"/>
    </row>
    <row r="11" spans="1:9" ht="25.95" customHeight="1" x14ac:dyDescent="0.3">
      <c r="A11" s="52">
        <v>720</v>
      </c>
      <c r="B11" s="62" t="s">
        <v>105</v>
      </c>
      <c r="C11" s="63"/>
      <c r="D11" s="63"/>
      <c r="E11" s="39" t="s">
        <v>183</v>
      </c>
      <c r="F11" s="41">
        <f>F13+F14+F15</f>
        <v>733863.67999999993</v>
      </c>
      <c r="G11" s="41">
        <f>G13+G14+G15</f>
        <v>682144.1</v>
      </c>
      <c r="H11" s="169">
        <f>G11/F11*100</f>
        <v>92.952426804934674</v>
      </c>
      <c r="I11" s="12"/>
    </row>
    <row r="12" spans="1:9" ht="19.2" customHeight="1" x14ac:dyDescent="0.3">
      <c r="A12" s="52">
        <v>720</v>
      </c>
      <c r="B12" s="61" t="s">
        <v>105</v>
      </c>
      <c r="C12" s="43" t="s">
        <v>184</v>
      </c>
      <c r="D12" s="52"/>
      <c r="E12" s="42" t="s">
        <v>32</v>
      </c>
      <c r="F12" s="44">
        <f>F13+F14+F15</f>
        <v>733863.67999999993</v>
      </c>
      <c r="G12" s="44">
        <f>G13+G14+G15</f>
        <v>682144.1</v>
      </c>
      <c r="H12" s="170">
        <f t="shared" ref="H12:H21" si="0">G12/F12*100</f>
        <v>92.952426804934674</v>
      </c>
      <c r="I12" s="13"/>
    </row>
    <row r="13" spans="1:9" x14ac:dyDescent="0.3">
      <c r="A13" s="52">
        <v>720</v>
      </c>
      <c r="B13" s="61" t="s">
        <v>105</v>
      </c>
      <c r="C13" s="43" t="s">
        <v>135</v>
      </c>
      <c r="D13" s="52">
        <v>121</v>
      </c>
      <c r="E13" s="42" t="s">
        <v>33</v>
      </c>
      <c r="F13" s="44">
        <v>534868.1</v>
      </c>
      <c r="G13" s="44">
        <v>491673.2</v>
      </c>
      <c r="H13" s="170">
        <f t="shared" si="0"/>
        <v>91.924195890538257</v>
      </c>
      <c r="I13" s="13"/>
    </row>
    <row r="14" spans="1:9" ht="24.6" x14ac:dyDescent="0.3">
      <c r="A14" s="52">
        <v>720</v>
      </c>
      <c r="B14" s="61" t="s">
        <v>105</v>
      </c>
      <c r="C14" s="43" t="s">
        <v>135</v>
      </c>
      <c r="D14" s="52">
        <v>122</v>
      </c>
      <c r="E14" s="42" t="s">
        <v>34</v>
      </c>
      <c r="F14" s="44">
        <v>32247</v>
      </c>
      <c r="G14" s="44">
        <v>32247</v>
      </c>
      <c r="H14" s="170">
        <f t="shared" si="0"/>
        <v>100</v>
      </c>
      <c r="I14" s="13"/>
    </row>
    <row r="15" spans="1:9" ht="36.6" x14ac:dyDescent="0.3">
      <c r="A15" s="52">
        <v>720</v>
      </c>
      <c r="B15" s="61" t="s">
        <v>105</v>
      </c>
      <c r="C15" s="43" t="s">
        <v>135</v>
      </c>
      <c r="D15" s="52">
        <v>129</v>
      </c>
      <c r="E15" s="42" t="s">
        <v>35</v>
      </c>
      <c r="F15" s="44">
        <v>166748.57999999999</v>
      </c>
      <c r="G15" s="44">
        <v>158223.9</v>
      </c>
      <c r="H15" s="170">
        <f t="shared" si="0"/>
        <v>94.887704590947635</v>
      </c>
      <c r="I15" s="13"/>
    </row>
    <row r="16" spans="1:9" ht="37.200000000000003" customHeight="1" x14ac:dyDescent="0.3">
      <c r="A16" s="63">
        <v>720</v>
      </c>
      <c r="B16" s="62" t="s">
        <v>106</v>
      </c>
      <c r="C16" s="26"/>
      <c r="D16" s="63"/>
      <c r="E16" s="25" t="s">
        <v>185</v>
      </c>
      <c r="F16" s="27">
        <f>F17+F21</f>
        <v>1014314.85</v>
      </c>
      <c r="G16" s="27">
        <f>G17+G21</f>
        <v>944703.14</v>
      </c>
      <c r="H16" s="169">
        <f>G16/F16*100</f>
        <v>93.137070802029569</v>
      </c>
      <c r="I16" s="13"/>
    </row>
    <row r="17" spans="1:9" ht="37.950000000000003" customHeight="1" x14ac:dyDescent="0.3">
      <c r="A17" s="52">
        <v>720</v>
      </c>
      <c r="B17" s="61" t="s">
        <v>106</v>
      </c>
      <c r="C17" s="43" t="s">
        <v>137</v>
      </c>
      <c r="D17" s="52"/>
      <c r="E17" s="42" t="s">
        <v>36</v>
      </c>
      <c r="F17" s="44">
        <f>F18+F19+F20</f>
        <v>708199.59</v>
      </c>
      <c r="G17" s="44">
        <f>G18+G19+G20</f>
        <v>661167.78</v>
      </c>
      <c r="H17" s="170">
        <f t="shared" ref="H17" si="1">G17/F17*100</f>
        <v>93.358961136930347</v>
      </c>
      <c r="I17" s="13"/>
    </row>
    <row r="18" spans="1:9" x14ac:dyDescent="0.3">
      <c r="A18" s="52">
        <v>720</v>
      </c>
      <c r="B18" s="61" t="s">
        <v>106</v>
      </c>
      <c r="C18" s="43" t="s">
        <v>136</v>
      </c>
      <c r="D18" s="52">
        <v>121</v>
      </c>
      <c r="E18" s="42" t="s">
        <v>33</v>
      </c>
      <c r="F18" s="44">
        <v>536042.72</v>
      </c>
      <c r="G18" s="44">
        <v>492660.08</v>
      </c>
      <c r="H18" s="170">
        <f t="shared" si="0"/>
        <v>91.906868915223782</v>
      </c>
      <c r="I18" s="13"/>
    </row>
    <row r="19" spans="1:9" ht="24.6" x14ac:dyDescent="0.3">
      <c r="A19" s="52">
        <v>720</v>
      </c>
      <c r="B19" s="61" t="s">
        <v>106</v>
      </c>
      <c r="C19" s="43" t="s">
        <v>137</v>
      </c>
      <c r="D19" s="52">
        <v>122</v>
      </c>
      <c r="E19" s="42" t="s">
        <v>34</v>
      </c>
      <c r="F19" s="44">
        <v>17346</v>
      </c>
      <c r="G19" s="44">
        <v>17346</v>
      </c>
      <c r="H19" s="170">
        <f t="shared" si="0"/>
        <v>100</v>
      </c>
      <c r="I19" s="13"/>
    </row>
    <row r="20" spans="1:9" ht="36.6" x14ac:dyDescent="0.3">
      <c r="A20" s="52">
        <v>720</v>
      </c>
      <c r="B20" s="61" t="s">
        <v>106</v>
      </c>
      <c r="C20" s="43" t="s">
        <v>136</v>
      </c>
      <c r="D20" s="52">
        <v>129</v>
      </c>
      <c r="E20" s="42" t="s">
        <v>35</v>
      </c>
      <c r="F20" s="44">
        <v>154810.87</v>
      </c>
      <c r="G20" s="44">
        <v>151161.70000000001</v>
      </c>
      <c r="H20" s="170">
        <f t="shared" si="0"/>
        <v>97.642820559047323</v>
      </c>
      <c r="I20" s="13"/>
    </row>
    <row r="21" spans="1:9" ht="24.6" x14ac:dyDescent="0.3">
      <c r="A21" s="52">
        <v>720</v>
      </c>
      <c r="B21" s="61" t="s">
        <v>106</v>
      </c>
      <c r="C21" s="43" t="s">
        <v>136</v>
      </c>
      <c r="D21" s="52">
        <v>244</v>
      </c>
      <c r="E21" s="42" t="s">
        <v>190</v>
      </c>
      <c r="F21" s="44">
        <v>306115.26</v>
      </c>
      <c r="G21" s="44">
        <v>283535.35999999999</v>
      </c>
      <c r="H21" s="170">
        <f t="shared" si="0"/>
        <v>92.623726108917268</v>
      </c>
      <c r="I21" s="13"/>
    </row>
    <row r="22" spans="1:9" x14ac:dyDescent="0.3">
      <c r="A22" s="63">
        <v>720</v>
      </c>
      <c r="B22" s="62" t="s">
        <v>223</v>
      </c>
      <c r="C22" s="26"/>
      <c r="D22" s="63"/>
      <c r="E22" s="25" t="s">
        <v>224</v>
      </c>
      <c r="F22" s="27">
        <v>10000</v>
      </c>
      <c r="G22" s="27">
        <v>0</v>
      </c>
      <c r="H22" s="169">
        <v>0</v>
      </c>
      <c r="I22" s="13"/>
    </row>
    <row r="23" spans="1:9" x14ac:dyDescent="0.3">
      <c r="A23" s="52">
        <v>720</v>
      </c>
      <c r="B23" s="61" t="s">
        <v>223</v>
      </c>
      <c r="C23" s="43" t="s">
        <v>225</v>
      </c>
      <c r="D23" s="52"/>
      <c r="E23" s="42" t="s">
        <v>226</v>
      </c>
      <c r="F23" s="44">
        <v>10000</v>
      </c>
      <c r="G23" s="44">
        <v>0</v>
      </c>
      <c r="H23" s="170">
        <v>0</v>
      </c>
      <c r="I23" s="13"/>
    </row>
    <row r="24" spans="1:9" x14ac:dyDescent="0.3">
      <c r="A24" s="52">
        <v>720</v>
      </c>
      <c r="B24" s="61" t="s">
        <v>223</v>
      </c>
      <c r="C24" s="43" t="s">
        <v>225</v>
      </c>
      <c r="D24" s="52">
        <v>870</v>
      </c>
      <c r="E24" s="42" t="s">
        <v>227</v>
      </c>
      <c r="F24" s="44">
        <v>10000</v>
      </c>
      <c r="G24" s="44">
        <v>0</v>
      </c>
      <c r="H24" s="170">
        <v>0</v>
      </c>
      <c r="I24" s="13"/>
    </row>
    <row r="25" spans="1:9" ht="1.2" customHeight="1" x14ac:dyDescent="0.3">
      <c r="A25" s="52">
        <v>720</v>
      </c>
      <c r="B25" s="61" t="s">
        <v>106</v>
      </c>
      <c r="C25" s="43" t="s">
        <v>198</v>
      </c>
      <c r="D25" s="52">
        <v>122</v>
      </c>
      <c r="E25" s="42" t="s">
        <v>187</v>
      </c>
      <c r="F25" s="44">
        <v>1235.3800000000001</v>
      </c>
      <c r="G25" s="44">
        <v>1235.3800000000001</v>
      </c>
      <c r="H25" s="170"/>
      <c r="I25" s="13"/>
    </row>
    <row r="26" spans="1:9" x14ac:dyDescent="0.3">
      <c r="A26" s="63">
        <v>720</v>
      </c>
      <c r="B26" s="62" t="s">
        <v>108</v>
      </c>
      <c r="C26" s="26"/>
      <c r="D26" s="63"/>
      <c r="E26" s="25" t="s">
        <v>107</v>
      </c>
      <c r="F26" s="27">
        <f>F27</f>
        <v>150</v>
      </c>
      <c r="G26" s="27">
        <f>G27</f>
        <v>0</v>
      </c>
      <c r="H26" s="171">
        <f>G26/F26*100</f>
        <v>0</v>
      </c>
      <c r="I26" s="13"/>
    </row>
    <row r="27" spans="1:9" ht="46.2" customHeight="1" x14ac:dyDescent="0.3">
      <c r="A27" s="52">
        <v>720</v>
      </c>
      <c r="B27" s="61" t="s">
        <v>108</v>
      </c>
      <c r="C27" s="43" t="s">
        <v>186</v>
      </c>
      <c r="D27" s="52"/>
      <c r="E27" s="42" t="s">
        <v>188</v>
      </c>
      <c r="F27" s="44">
        <v>150</v>
      </c>
      <c r="G27" s="44">
        <v>0</v>
      </c>
      <c r="H27" s="172">
        <f t="shared" ref="H27" si="2">G27/F27*100</f>
        <v>0</v>
      </c>
      <c r="I27" s="13"/>
    </row>
    <row r="28" spans="1:9" ht="24.6" x14ac:dyDescent="0.3">
      <c r="A28" s="52">
        <v>720</v>
      </c>
      <c r="B28" s="61" t="s">
        <v>108</v>
      </c>
      <c r="C28" s="43" t="s">
        <v>140</v>
      </c>
      <c r="D28" s="52">
        <v>244</v>
      </c>
      <c r="E28" s="42" t="s">
        <v>190</v>
      </c>
      <c r="F28" s="44">
        <v>150</v>
      </c>
      <c r="G28" s="44">
        <v>0</v>
      </c>
      <c r="H28" s="172">
        <f>G28/F28*100</f>
        <v>0</v>
      </c>
      <c r="I28" s="13"/>
    </row>
    <row r="29" spans="1:9" s="10" customFormat="1" x14ac:dyDescent="0.3">
      <c r="A29" s="63">
        <v>720</v>
      </c>
      <c r="B29" s="62" t="s">
        <v>110</v>
      </c>
      <c r="C29" s="26"/>
      <c r="D29" s="63"/>
      <c r="E29" s="25" t="s">
        <v>109</v>
      </c>
      <c r="F29" s="27">
        <f>F30</f>
        <v>73900</v>
      </c>
      <c r="G29" s="27">
        <f>G30</f>
        <v>73900</v>
      </c>
      <c r="H29" s="171">
        <f>G29/F29*100</f>
        <v>100</v>
      </c>
      <c r="I29" s="20"/>
    </row>
    <row r="30" spans="1:9" x14ac:dyDescent="0.3">
      <c r="A30" s="52">
        <v>720</v>
      </c>
      <c r="B30" s="61" t="s">
        <v>112</v>
      </c>
      <c r="C30" s="26"/>
      <c r="D30" s="63"/>
      <c r="E30" s="42" t="s">
        <v>148</v>
      </c>
      <c r="F30" s="44">
        <f>F31</f>
        <v>73900</v>
      </c>
      <c r="G30" s="44">
        <f>G31</f>
        <v>73900</v>
      </c>
      <c r="H30" s="173">
        <v>100</v>
      </c>
      <c r="I30" s="13"/>
    </row>
    <row r="31" spans="1:9" ht="27" customHeight="1" x14ac:dyDescent="0.3">
      <c r="A31" s="52">
        <v>720</v>
      </c>
      <c r="B31" s="61" t="s">
        <v>112</v>
      </c>
      <c r="C31" s="43" t="s">
        <v>141</v>
      </c>
      <c r="D31" s="52"/>
      <c r="E31" s="42" t="s">
        <v>37</v>
      </c>
      <c r="F31" s="44">
        <f>F32+F33</f>
        <v>73900</v>
      </c>
      <c r="G31" s="44">
        <f>G32+G33</f>
        <v>73900</v>
      </c>
      <c r="H31" s="172">
        <f t="shared" ref="H31:H36" si="3">G31/F31*100</f>
        <v>100</v>
      </c>
      <c r="I31" s="13"/>
    </row>
    <row r="32" spans="1:9" x14ac:dyDescent="0.3">
      <c r="A32" s="52">
        <v>720</v>
      </c>
      <c r="B32" s="61" t="s">
        <v>112</v>
      </c>
      <c r="C32" s="43" t="s">
        <v>138</v>
      </c>
      <c r="D32" s="52">
        <v>121</v>
      </c>
      <c r="E32" s="42" t="s">
        <v>33</v>
      </c>
      <c r="F32" s="44">
        <v>57503.67</v>
      </c>
      <c r="G32" s="44">
        <v>57503.67</v>
      </c>
      <c r="H32" s="172">
        <f t="shared" si="3"/>
        <v>100</v>
      </c>
      <c r="I32" s="13"/>
    </row>
    <row r="33" spans="1:9" ht="36.6" x14ac:dyDescent="0.3">
      <c r="A33" s="52">
        <v>720</v>
      </c>
      <c r="B33" s="61" t="s">
        <v>112</v>
      </c>
      <c r="C33" s="43" t="s">
        <v>139</v>
      </c>
      <c r="D33" s="52">
        <v>129</v>
      </c>
      <c r="E33" s="42" t="s">
        <v>35</v>
      </c>
      <c r="F33" s="44">
        <v>16396.330000000002</v>
      </c>
      <c r="G33" s="44">
        <v>16396.330000000002</v>
      </c>
      <c r="H33" s="172">
        <f t="shared" si="3"/>
        <v>100</v>
      </c>
      <c r="I33" s="13"/>
    </row>
    <row r="34" spans="1:9" ht="26.4" customHeight="1" x14ac:dyDescent="0.3">
      <c r="A34" s="63">
        <v>720</v>
      </c>
      <c r="B34" s="62" t="s">
        <v>113</v>
      </c>
      <c r="C34" s="26"/>
      <c r="D34" s="63"/>
      <c r="E34" s="25" t="s">
        <v>114</v>
      </c>
      <c r="F34" s="27">
        <f>F35</f>
        <v>141562.22999999998</v>
      </c>
      <c r="G34" s="27">
        <f>G35</f>
        <v>133842.34</v>
      </c>
      <c r="H34" s="171">
        <f t="shared" si="3"/>
        <v>94.546645669540538</v>
      </c>
      <c r="I34" s="13"/>
    </row>
    <row r="35" spans="1:9" ht="18.600000000000001" customHeight="1" x14ac:dyDescent="0.3">
      <c r="A35" s="52">
        <v>720</v>
      </c>
      <c r="B35" s="61" t="s">
        <v>116</v>
      </c>
      <c r="C35" s="43"/>
      <c r="D35" s="52"/>
      <c r="E35" s="42" t="s">
        <v>115</v>
      </c>
      <c r="F35" s="44">
        <f>F36+F38</f>
        <v>141562.22999999998</v>
      </c>
      <c r="G35" s="44">
        <f>G36+G38</f>
        <v>133842.34</v>
      </c>
      <c r="H35" s="172">
        <f t="shared" si="3"/>
        <v>94.546645669540538</v>
      </c>
      <c r="I35" s="13"/>
    </row>
    <row r="36" spans="1:9" ht="22.95" customHeight="1" x14ac:dyDescent="0.3">
      <c r="A36" s="52">
        <v>720</v>
      </c>
      <c r="B36" s="61" t="s">
        <v>116</v>
      </c>
      <c r="C36" s="43" t="s">
        <v>142</v>
      </c>
      <c r="D36" s="52"/>
      <c r="E36" s="42" t="s">
        <v>189</v>
      </c>
      <c r="F36" s="44">
        <v>20000</v>
      </c>
      <c r="G36" s="44">
        <v>19954.7</v>
      </c>
      <c r="H36" s="172">
        <f t="shared" si="3"/>
        <v>99.773499999999999</v>
      </c>
      <c r="I36" s="13"/>
    </row>
    <row r="37" spans="1:9" ht="24.6" x14ac:dyDescent="0.3">
      <c r="A37" s="52">
        <v>720</v>
      </c>
      <c r="B37" s="61" t="s">
        <v>116</v>
      </c>
      <c r="C37" s="43" t="s">
        <v>142</v>
      </c>
      <c r="D37" s="52">
        <v>244</v>
      </c>
      <c r="E37" s="42" t="s">
        <v>190</v>
      </c>
      <c r="F37" s="44">
        <v>20000</v>
      </c>
      <c r="G37" s="44">
        <v>19954.7</v>
      </c>
      <c r="H37" s="172">
        <f t="shared" ref="H37:H41" si="4">G37/F37*100</f>
        <v>99.773499999999999</v>
      </c>
      <c r="I37" s="13"/>
    </row>
    <row r="38" spans="1:9" ht="25.2" customHeight="1" x14ac:dyDescent="0.3">
      <c r="A38" s="52">
        <v>720</v>
      </c>
      <c r="B38" s="61" t="s">
        <v>116</v>
      </c>
      <c r="C38" s="43" t="s">
        <v>244</v>
      </c>
      <c r="D38" s="52"/>
      <c r="E38" s="42" t="s">
        <v>245</v>
      </c>
      <c r="F38" s="44">
        <f>F39+F40+F41</f>
        <v>121562.23</v>
      </c>
      <c r="G38" s="44">
        <f>G39+G40+G41</f>
        <v>113887.63999999998</v>
      </c>
      <c r="H38" s="172">
        <f t="shared" si="4"/>
        <v>93.686698574055441</v>
      </c>
      <c r="I38" s="13"/>
    </row>
    <row r="39" spans="1:9" x14ac:dyDescent="0.3">
      <c r="A39" s="52">
        <v>720</v>
      </c>
      <c r="B39" s="61" t="s">
        <v>116</v>
      </c>
      <c r="C39" s="43" t="s">
        <v>244</v>
      </c>
      <c r="D39" s="52">
        <v>111</v>
      </c>
      <c r="E39" s="42" t="s">
        <v>246</v>
      </c>
      <c r="F39" s="44">
        <v>80675.34</v>
      </c>
      <c r="G39" s="44">
        <v>73646.429999999993</v>
      </c>
      <c r="H39" s="172">
        <f t="shared" si="4"/>
        <v>91.287411989834808</v>
      </c>
      <c r="I39" s="13"/>
    </row>
    <row r="40" spans="1:9" ht="24.6" x14ac:dyDescent="0.3">
      <c r="A40" s="52">
        <v>720</v>
      </c>
      <c r="B40" s="61" t="s">
        <v>116</v>
      </c>
      <c r="C40" s="43" t="s">
        <v>244</v>
      </c>
      <c r="D40" s="52">
        <v>119</v>
      </c>
      <c r="E40" s="42" t="s">
        <v>247</v>
      </c>
      <c r="F40" s="44">
        <v>22886.89</v>
      </c>
      <c r="G40" s="44">
        <v>22241.21</v>
      </c>
      <c r="H40" s="172">
        <f t="shared" si="4"/>
        <v>97.178821587380369</v>
      </c>
      <c r="I40" s="13"/>
    </row>
    <row r="41" spans="1:9" ht="24.6" x14ac:dyDescent="0.3">
      <c r="A41" s="52">
        <v>720</v>
      </c>
      <c r="B41" s="61" t="s">
        <v>116</v>
      </c>
      <c r="C41" s="43" t="s">
        <v>244</v>
      </c>
      <c r="D41" s="52">
        <v>244</v>
      </c>
      <c r="E41" s="42" t="s">
        <v>190</v>
      </c>
      <c r="F41" s="44">
        <v>18000</v>
      </c>
      <c r="G41" s="44">
        <v>18000</v>
      </c>
      <c r="H41" s="172">
        <f t="shared" si="4"/>
        <v>100</v>
      </c>
      <c r="I41" s="13"/>
    </row>
    <row r="42" spans="1:9" x14ac:dyDescent="0.3">
      <c r="A42" s="52">
        <v>720</v>
      </c>
      <c r="B42" s="62" t="s">
        <v>118</v>
      </c>
      <c r="C42" s="26"/>
      <c r="D42" s="63"/>
      <c r="E42" s="25" t="s">
        <v>117</v>
      </c>
      <c r="F42" s="27">
        <f>F43</f>
        <v>1094041.1000000001</v>
      </c>
      <c r="G42" s="27">
        <f>G43</f>
        <v>639111.26</v>
      </c>
      <c r="H42" s="174">
        <f>G42/F42*100</f>
        <v>58.417481756398359</v>
      </c>
      <c r="I42" s="13"/>
    </row>
    <row r="43" spans="1:9" x14ac:dyDescent="0.3">
      <c r="A43" s="52">
        <v>720</v>
      </c>
      <c r="B43" s="61" t="s">
        <v>120</v>
      </c>
      <c r="C43" s="43"/>
      <c r="D43" s="52"/>
      <c r="E43" s="42" t="s">
        <v>119</v>
      </c>
      <c r="F43" s="44">
        <f>F44+F46</f>
        <v>1094041.1000000001</v>
      </c>
      <c r="G43" s="44">
        <f>G44+G46</f>
        <v>639111.26</v>
      </c>
      <c r="H43" s="173">
        <f t="shared" ref="H43:H45" si="5">G43/F43*100</f>
        <v>58.417481756398359</v>
      </c>
      <c r="I43" s="13"/>
    </row>
    <row r="44" spans="1:9" ht="36.6" customHeight="1" x14ac:dyDescent="0.3">
      <c r="A44" s="52">
        <v>720</v>
      </c>
      <c r="B44" s="61" t="s">
        <v>120</v>
      </c>
      <c r="C44" s="43" t="s">
        <v>143</v>
      </c>
      <c r="D44" s="52"/>
      <c r="E44" s="42" t="s">
        <v>149</v>
      </c>
      <c r="F44" s="44">
        <f>F45</f>
        <v>652276.1</v>
      </c>
      <c r="G44" s="44">
        <f>G45</f>
        <v>371277.26</v>
      </c>
      <c r="H44" s="173">
        <f t="shared" si="5"/>
        <v>56.920261220670213</v>
      </c>
      <c r="I44" s="13"/>
    </row>
    <row r="45" spans="1:9" ht="24.6" x14ac:dyDescent="0.3">
      <c r="A45" s="52">
        <v>720</v>
      </c>
      <c r="B45" s="61" t="s">
        <v>120</v>
      </c>
      <c r="C45" s="43" t="s">
        <v>143</v>
      </c>
      <c r="D45" s="52">
        <v>244</v>
      </c>
      <c r="E45" s="42" t="s">
        <v>190</v>
      </c>
      <c r="F45" s="44">
        <v>652276.1</v>
      </c>
      <c r="G45" s="44">
        <v>371277.26</v>
      </c>
      <c r="H45" s="173">
        <f t="shared" si="5"/>
        <v>56.920261220670213</v>
      </c>
      <c r="I45" s="13"/>
    </row>
    <row r="46" spans="1:9" ht="36" customHeight="1" x14ac:dyDescent="0.3">
      <c r="A46" s="52">
        <v>720</v>
      </c>
      <c r="B46" s="61" t="s">
        <v>120</v>
      </c>
      <c r="C46" s="43" t="s">
        <v>191</v>
      </c>
      <c r="D46" s="52"/>
      <c r="E46" s="42" t="s">
        <v>192</v>
      </c>
      <c r="F46" s="44">
        <v>441765</v>
      </c>
      <c r="G46" s="44">
        <v>267834</v>
      </c>
      <c r="H46" s="172">
        <f t="shared" ref="H46:H47" si="6">G46/F46*100</f>
        <v>60.628162031849506</v>
      </c>
      <c r="I46" s="13"/>
    </row>
    <row r="47" spans="1:9" ht="24.6" x14ac:dyDescent="0.3">
      <c r="A47" s="52">
        <v>720</v>
      </c>
      <c r="B47" s="61" t="s">
        <v>120</v>
      </c>
      <c r="C47" s="43" t="s">
        <v>191</v>
      </c>
      <c r="D47" s="52">
        <v>244</v>
      </c>
      <c r="E47" s="42" t="s">
        <v>190</v>
      </c>
      <c r="F47" s="44">
        <v>441765</v>
      </c>
      <c r="G47" s="44">
        <v>267834</v>
      </c>
      <c r="H47" s="172">
        <f t="shared" si="6"/>
        <v>60.628162031849506</v>
      </c>
      <c r="I47" s="13"/>
    </row>
    <row r="48" spans="1:9" x14ac:dyDescent="0.3">
      <c r="A48" s="52">
        <v>720</v>
      </c>
      <c r="B48" s="62" t="s">
        <v>122</v>
      </c>
      <c r="C48" s="26"/>
      <c r="D48" s="63"/>
      <c r="E48" s="25" t="s">
        <v>121</v>
      </c>
      <c r="F48" s="27">
        <f>F49+F52</f>
        <v>1158411.29</v>
      </c>
      <c r="G48" s="27">
        <f>G49+G52</f>
        <v>715304.18</v>
      </c>
      <c r="H48" s="174">
        <f>G48/F48*100</f>
        <v>61.748723115431659</v>
      </c>
      <c r="I48" s="13"/>
    </row>
    <row r="49" spans="1:9" x14ac:dyDescent="0.3">
      <c r="A49" s="52">
        <v>720</v>
      </c>
      <c r="B49" s="61" t="s">
        <v>125</v>
      </c>
      <c r="C49" s="26"/>
      <c r="D49" s="63"/>
      <c r="E49" s="42" t="s">
        <v>123</v>
      </c>
      <c r="F49" s="44">
        <f>F50</f>
        <v>252186.09</v>
      </c>
      <c r="G49" s="44">
        <f>G50</f>
        <v>101376</v>
      </c>
      <c r="H49" s="173">
        <f>G49/F49*100</f>
        <v>40.198886465149606</v>
      </c>
      <c r="I49" s="13"/>
    </row>
    <row r="50" spans="1:9" x14ac:dyDescent="0.3">
      <c r="A50" s="52">
        <v>720</v>
      </c>
      <c r="B50" s="61" t="s">
        <v>125</v>
      </c>
      <c r="C50" s="43" t="s">
        <v>193</v>
      </c>
      <c r="D50" s="52"/>
      <c r="E50" s="42" t="s">
        <v>228</v>
      </c>
      <c r="F50" s="44">
        <v>252186.09</v>
      </c>
      <c r="G50" s="44">
        <v>101376</v>
      </c>
      <c r="H50" s="173">
        <f t="shared" ref="H50:H59" si="7">G50/F50*100</f>
        <v>40.198886465149606</v>
      </c>
      <c r="I50" s="13"/>
    </row>
    <row r="51" spans="1:9" ht="24.6" x14ac:dyDescent="0.3">
      <c r="A51" s="52">
        <v>720</v>
      </c>
      <c r="B51" s="61" t="s">
        <v>125</v>
      </c>
      <c r="C51" s="43" t="s">
        <v>193</v>
      </c>
      <c r="D51" s="52">
        <v>244</v>
      </c>
      <c r="E51" s="42" t="s">
        <v>190</v>
      </c>
      <c r="F51" s="44">
        <v>252186.09</v>
      </c>
      <c r="G51" s="44">
        <v>101376</v>
      </c>
      <c r="H51" s="173">
        <f t="shared" si="7"/>
        <v>40.198886465149606</v>
      </c>
      <c r="I51" s="13"/>
    </row>
    <row r="52" spans="1:9" x14ac:dyDescent="0.3">
      <c r="A52" s="52">
        <v>720</v>
      </c>
      <c r="B52" s="61" t="s">
        <v>126</v>
      </c>
      <c r="C52" s="43"/>
      <c r="D52" s="52"/>
      <c r="E52" s="42" t="s">
        <v>124</v>
      </c>
      <c r="F52" s="44">
        <f>F53+F55+F57+F59</f>
        <v>906225.2</v>
      </c>
      <c r="G52" s="44">
        <f>G53+G55+G57+G59</f>
        <v>613928.18000000005</v>
      </c>
      <c r="H52" s="173">
        <f t="shared" si="7"/>
        <v>67.745653067250842</v>
      </c>
      <c r="I52" s="13"/>
    </row>
    <row r="53" spans="1:9" ht="48.6" x14ac:dyDescent="0.3">
      <c r="A53" s="52">
        <v>720</v>
      </c>
      <c r="B53" s="61" t="s">
        <v>126</v>
      </c>
      <c r="C53" s="43" t="s">
        <v>194</v>
      </c>
      <c r="D53" s="52"/>
      <c r="E53" s="42" t="s">
        <v>196</v>
      </c>
      <c r="F53" s="44">
        <v>393436.19</v>
      </c>
      <c r="G53" s="44">
        <v>335381.21000000002</v>
      </c>
      <c r="H53" s="173">
        <f t="shared" ref="H53:H54" si="8">G53/F53*100</f>
        <v>85.244117985180779</v>
      </c>
      <c r="I53" s="13"/>
    </row>
    <row r="54" spans="1:9" ht="24.6" x14ac:dyDescent="0.3">
      <c r="A54" s="52">
        <v>720</v>
      </c>
      <c r="B54" s="61" t="s">
        <v>126</v>
      </c>
      <c r="C54" s="43" t="s">
        <v>194</v>
      </c>
      <c r="D54" s="52">
        <v>244</v>
      </c>
      <c r="E54" s="42" t="s">
        <v>190</v>
      </c>
      <c r="F54" s="44">
        <v>393436.19</v>
      </c>
      <c r="G54" s="44">
        <v>335381.21000000002</v>
      </c>
      <c r="H54" s="173">
        <f t="shared" si="8"/>
        <v>85.244117985180779</v>
      </c>
      <c r="I54" s="13"/>
    </row>
    <row r="55" spans="1:9" ht="49.2" customHeight="1" x14ac:dyDescent="0.3">
      <c r="A55" s="52">
        <v>720</v>
      </c>
      <c r="B55" s="61" t="s">
        <v>126</v>
      </c>
      <c r="C55" s="43" t="s">
        <v>195</v>
      </c>
      <c r="D55" s="52"/>
      <c r="E55" s="42" t="s">
        <v>196</v>
      </c>
      <c r="F55" s="44">
        <v>7100</v>
      </c>
      <c r="G55" s="44">
        <v>7059.1</v>
      </c>
      <c r="H55" s="173">
        <f t="shared" si="7"/>
        <v>99.423943661971833</v>
      </c>
      <c r="I55" s="13"/>
    </row>
    <row r="56" spans="1:9" ht="24.6" x14ac:dyDescent="0.3">
      <c r="A56" s="52">
        <v>720</v>
      </c>
      <c r="B56" s="61" t="s">
        <v>126</v>
      </c>
      <c r="C56" s="43" t="s">
        <v>195</v>
      </c>
      <c r="D56" s="52">
        <v>244</v>
      </c>
      <c r="E56" s="42" t="s">
        <v>190</v>
      </c>
      <c r="F56" s="44">
        <v>7100</v>
      </c>
      <c r="G56" s="44">
        <v>7059.1</v>
      </c>
      <c r="H56" s="173">
        <f t="shared" si="7"/>
        <v>99.423943661971833</v>
      </c>
      <c r="I56" s="13"/>
    </row>
    <row r="57" spans="1:9" x14ac:dyDescent="0.3">
      <c r="A57" s="52">
        <v>720</v>
      </c>
      <c r="B57" s="61" t="s">
        <v>126</v>
      </c>
      <c r="C57" s="43" t="s">
        <v>144</v>
      </c>
      <c r="D57" s="52"/>
      <c r="E57" s="42" t="s">
        <v>150</v>
      </c>
      <c r="F57" s="44">
        <f>F58</f>
        <v>398989.8</v>
      </c>
      <c r="G57" s="44">
        <f>G58</f>
        <v>169493.51</v>
      </c>
      <c r="H57" s="173">
        <f t="shared" si="7"/>
        <v>42.480662412923841</v>
      </c>
      <c r="I57" s="13"/>
    </row>
    <row r="58" spans="1:9" ht="24.6" x14ac:dyDescent="0.3">
      <c r="A58" s="52">
        <v>720</v>
      </c>
      <c r="B58" s="61" t="s">
        <v>126</v>
      </c>
      <c r="C58" s="43" t="s">
        <v>144</v>
      </c>
      <c r="D58" s="52">
        <v>244</v>
      </c>
      <c r="E58" s="42" t="s">
        <v>190</v>
      </c>
      <c r="F58" s="44">
        <v>398989.8</v>
      </c>
      <c r="G58" s="44">
        <v>169493.51</v>
      </c>
      <c r="H58" s="173">
        <f t="shared" si="7"/>
        <v>42.480662412923841</v>
      </c>
      <c r="I58" s="13"/>
    </row>
    <row r="59" spans="1:9" ht="24.6" x14ac:dyDescent="0.3">
      <c r="A59" s="52">
        <v>720</v>
      </c>
      <c r="B59" s="61" t="s">
        <v>126</v>
      </c>
      <c r="C59" s="43" t="s">
        <v>146</v>
      </c>
      <c r="D59" s="52"/>
      <c r="E59" s="42" t="s">
        <v>197</v>
      </c>
      <c r="F59" s="44">
        <f>F60+F61+F62+F63</f>
        <v>106699.21</v>
      </c>
      <c r="G59" s="44">
        <f>G60+G61+G62+G63</f>
        <v>101994.36</v>
      </c>
      <c r="H59" s="173">
        <f t="shared" si="7"/>
        <v>95.590548421117632</v>
      </c>
      <c r="I59" s="13"/>
    </row>
    <row r="60" spans="1:9" x14ac:dyDescent="0.3">
      <c r="A60" s="52">
        <v>720</v>
      </c>
      <c r="B60" s="61" t="s">
        <v>126</v>
      </c>
      <c r="C60" s="43" t="s">
        <v>146</v>
      </c>
      <c r="D60" s="52">
        <v>111</v>
      </c>
      <c r="E60" s="42" t="s">
        <v>233</v>
      </c>
      <c r="F60" s="44">
        <v>74847.44</v>
      </c>
      <c r="G60" s="44">
        <v>72180</v>
      </c>
      <c r="H60" s="173">
        <f>G60/F60*100</f>
        <v>96.436164015763254</v>
      </c>
      <c r="I60" s="13"/>
    </row>
    <row r="61" spans="1:9" ht="24.6" x14ac:dyDescent="0.3">
      <c r="A61" s="52">
        <v>720</v>
      </c>
      <c r="B61" s="61" t="s">
        <v>126</v>
      </c>
      <c r="C61" s="43" t="s">
        <v>146</v>
      </c>
      <c r="D61" s="52">
        <v>119</v>
      </c>
      <c r="E61" s="42" t="s">
        <v>234</v>
      </c>
      <c r="F61" s="44">
        <v>21151.77</v>
      </c>
      <c r="G61" s="44">
        <v>20439.36</v>
      </c>
      <c r="H61" s="173">
        <f>G61/F61*100</f>
        <v>96.631913073941334</v>
      </c>
      <c r="I61" s="13"/>
    </row>
    <row r="62" spans="1:9" ht="24.6" x14ac:dyDescent="0.3">
      <c r="A62" s="52">
        <v>720</v>
      </c>
      <c r="B62" s="61" t="s">
        <v>126</v>
      </c>
      <c r="C62" s="43" t="s">
        <v>146</v>
      </c>
      <c r="D62" s="52">
        <v>244</v>
      </c>
      <c r="E62" s="42" t="s">
        <v>190</v>
      </c>
      <c r="F62" s="44">
        <v>10300</v>
      </c>
      <c r="G62" s="44">
        <v>9000</v>
      </c>
      <c r="H62" s="173">
        <f t="shared" ref="H62:H63" si="9">G62/F62*100</f>
        <v>87.378640776699029</v>
      </c>
      <c r="I62" s="13"/>
    </row>
    <row r="63" spans="1:9" x14ac:dyDescent="0.3">
      <c r="A63" s="52">
        <v>720</v>
      </c>
      <c r="B63" s="61" t="s">
        <v>126</v>
      </c>
      <c r="C63" s="43" t="s">
        <v>146</v>
      </c>
      <c r="D63" s="52">
        <v>852</v>
      </c>
      <c r="E63" s="42" t="s">
        <v>235</v>
      </c>
      <c r="F63" s="44">
        <v>400</v>
      </c>
      <c r="G63" s="44">
        <v>375</v>
      </c>
      <c r="H63" s="173">
        <f t="shared" si="9"/>
        <v>93.75</v>
      </c>
      <c r="I63" s="13"/>
    </row>
    <row r="64" spans="1:9" x14ac:dyDescent="0.3">
      <c r="A64" s="63">
        <v>720</v>
      </c>
      <c r="B64" s="62" t="s">
        <v>240</v>
      </c>
      <c r="C64" s="26"/>
      <c r="D64" s="63"/>
      <c r="E64" s="25" t="s">
        <v>239</v>
      </c>
      <c r="F64" s="27">
        <v>43676.52</v>
      </c>
      <c r="G64" s="27">
        <v>43676.52</v>
      </c>
      <c r="H64" s="174">
        <f>G64/F64*100</f>
        <v>100</v>
      </c>
      <c r="I64" s="13"/>
    </row>
    <row r="65" spans="1:9" x14ac:dyDescent="0.3">
      <c r="A65" s="52">
        <v>720</v>
      </c>
      <c r="B65" s="61" t="s">
        <v>242</v>
      </c>
      <c r="C65" s="43"/>
      <c r="D65" s="52"/>
      <c r="E65" s="42" t="s">
        <v>241</v>
      </c>
      <c r="F65" s="44">
        <v>43676.52</v>
      </c>
      <c r="G65" s="44">
        <v>43676.52</v>
      </c>
      <c r="H65" s="173">
        <f t="shared" ref="H65:H67" si="10">G65/F65*100</f>
        <v>100</v>
      </c>
      <c r="I65" s="13"/>
    </row>
    <row r="66" spans="1:9" x14ac:dyDescent="0.3">
      <c r="A66" s="52">
        <v>720</v>
      </c>
      <c r="B66" s="61" t="s">
        <v>242</v>
      </c>
      <c r="C66" s="43" t="s">
        <v>248</v>
      </c>
      <c r="D66" s="52"/>
      <c r="E66" s="42" t="s">
        <v>249</v>
      </c>
      <c r="F66" s="44">
        <v>43676.52</v>
      </c>
      <c r="G66" s="44">
        <v>43676.52</v>
      </c>
      <c r="H66" s="173">
        <f t="shared" si="10"/>
        <v>100</v>
      </c>
      <c r="I66" s="13"/>
    </row>
    <row r="67" spans="1:9" x14ac:dyDescent="0.3">
      <c r="A67" s="52">
        <v>720</v>
      </c>
      <c r="B67" s="61" t="s">
        <v>242</v>
      </c>
      <c r="C67" s="43" t="s">
        <v>248</v>
      </c>
      <c r="D67" s="52">
        <v>312</v>
      </c>
      <c r="E67" s="42" t="s">
        <v>250</v>
      </c>
      <c r="F67" s="44">
        <v>43676.52</v>
      </c>
      <c r="G67" s="44">
        <v>43676.52</v>
      </c>
      <c r="H67" s="173">
        <f t="shared" si="10"/>
        <v>100</v>
      </c>
      <c r="I67" s="13"/>
    </row>
    <row r="68" spans="1:9" ht="38.4" customHeight="1" x14ac:dyDescent="0.3">
      <c r="A68" s="52">
        <v>720</v>
      </c>
      <c r="B68" s="62" t="s">
        <v>128</v>
      </c>
      <c r="C68" s="43"/>
      <c r="D68" s="52"/>
      <c r="E68" s="25" t="s">
        <v>127</v>
      </c>
      <c r="F68" s="27">
        <v>1444695</v>
      </c>
      <c r="G68" s="27">
        <v>1444695</v>
      </c>
      <c r="H68" s="171">
        <f>G68/F68*100</f>
        <v>100</v>
      </c>
      <c r="I68" s="13"/>
    </row>
    <row r="69" spans="1:9" ht="22.95" customHeight="1" x14ac:dyDescent="0.3">
      <c r="A69" s="52">
        <v>720</v>
      </c>
      <c r="B69" s="61" t="s">
        <v>130</v>
      </c>
      <c r="C69" s="43"/>
      <c r="D69" s="52"/>
      <c r="E69" s="42" t="s">
        <v>297</v>
      </c>
      <c r="F69" s="44">
        <v>1444695</v>
      </c>
      <c r="G69" s="44">
        <v>1444695</v>
      </c>
      <c r="H69" s="172"/>
      <c r="I69" s="13"/>
    </row>
    <row r="70" spans="1:9" ht="28.95" customHeight="1" x14ac:dyDescent="0.3">
      <c r="A70" s="52">
        <v>720</v>
      </c>
      <c r="B70" s="61" t="s">
        <v>130</v>
      </c>
      <c r="C70" s="43" t="s">
        <v>147</v>
      </c>
      <c r="D70" s="52"/>
      <c r="E70" s="42" t="s">
        <v>38</v>
      </c>
      <c r="F70" s="44">
        <v>1444695</v>
      </c>
      <c r="G70" s="44">
        <v>1444695</v>
      </c>
      <c r="H70" s="172">
        <f>G70/F70*100</f>
        <v>100</v>
      </c>
      <c r="I70" s="13"/>
    </row>
    <row r="71" spans="1:9" x14ac:dyDescent="0.3">
      <c r="A71" s="52">
        <v>720</v>
      </c>
      <c r="B71" s="61" t="s">
        <v>130</v>
      </c>
      <c r="C71" s="43" t="s">
        <v>147</v>
      </c>
      <c r="D71" s="52">
        <v>540</v>
      </c>
      <c r="E71" s="42" t="s">
        <v>11</v>
      </c>
      <c r="F71" s="44">
        <v>1444695</v>
      </c>
      <c r="G71" s="44">
        <v>1444695</v>
      </c>
      <c r="H71" s="172">
        <f>G71/F71*100</f>
        <v>100</v>
      </c>
      <c r="I71" s="13"/>
    </row>
    <row r="72" spans="1:9" ht="24" customHeight="1" x14ac:dyDescent="0.3">
      <c r="A72" s="52"/>
      <c r="B72" s="52"/>
      <c r="C72" s="52"/>
      <c r="D72" s="52"/>
      <c r="E72" s="45" t="s">
        <v>145</v>
      </c>
      <c r="F72" s="57">
        <f>F68+F48+F42+F34+F29+F10+F64</f>
        <v>5714614.6699999999</v>
      </c>
      <c r="G72" s="57">
        <f>G68+G48+G42+G34+G29+G10+G64</f>
        <v>4677376.54</v>
      </c>
      <c r="H72" s="171">
        <f>G72/F72*100</f>
        <v>81.849377606416979</v>
      </c>
      <c r="I72" s="19"/>
    </row>
    <row r="73" spans="1:9" ht="15" customHeight="1" x14ac:dyDescent="0.3">
      <c r="A73" s="30"/>
      <c r="B73" s="30"/>
      <c r="C73" s="30"/>
      <c r="D73" s="30"/>
      <c r="E73" s="59"/>
      <c r="F73" s="60"/>
      <c r="G73" s="60"/>
      <c r="H73" s="175"/>
      <c r="I73" s="3"/>
    </row>
  </sheetData>
  <mergeCells count="12">
    <mergeCell ref="A2:H2"/>
    <mergeCell ref="G1:H1"/>
    <mergeCell ref="A9:D9"/>
    <mergeCell ref="E9:H9"/>
    <mergeCell ref="E5:E7"/>
    <mergeCell ref="F5:F7"/>
    <mergeCell ref="G5:G7"/>
    <mergeCell ref="H5:H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zoomScaleSheetLayoutView="100" workbookViewId="0">
      <selection activeCell="E3" sqref="E1:E1048576"/>
    </sheetView>
  </sheetViews>
  <sheetFormatPr defaultColWidth="9.109375" defaultRowHeight="14.4" x14ac:dyDescent="0.3"/>
  <cols>
    <col min="1" max="1" width="50.6640625" style="35" customWidth="1"/>
    <col min="2" max="2" width="26.88671875" style="35" customWidth="1"/>
    <col min="3" max="4" width="19.88671875" style="35" customWidth="1"/>
    <col min="5" max="5" width="11.6640625" style="176" customWidth="1"/>
    <col min="6" max="6" width="9.109375" style="1" hidden="1"/>
    <col min="7" max="16384" width="9.109375" style="1"/>
  </cols>
  <sheetData>
    <row r="1" spans="1:6" ht="45.6" customHeight="1" x14ac:dyDescent="0.3">
      <c r="D1" s="133" t="s">
        <v>307</v>
      </c>
      <c r="E1" s="133"/>
    </row>
    <row r="2" spans="1:6" ht="51.6" customHeight="1" x14ac:dyDescent="0.3">
      <c r="A2" s="134" t="s">
        <v>306</v>
      </c>
      <c r="B2" s="134"/>
      <c r="C2" s="134"/>
      <c r="D2" s="134"/>
      <c r="E2" s="134"/>
      <c r="F2" s="2"/>
    </row>
    <row r="3" spans="1:6" ht="12" customHeight="1" x14ac:dyDescent="0.3">
      <c r="A3" s="50"/>
      <c r="B3" s="50"/>
      <c r="C3" s="50"/>
      <c r="D3" s="50"/>
      <c r="E3" s="165"/>
      <c r="F3" s="11"/>
    </row>
    <row r="4" spans="1:6" ht="14.1" customHeight="1" x14ac:dyDescent="0.3">
      <c r="A4" s="51"/>
      <c r="B4" s="51"/>
      <c r="C4" s="51"/>
      <c r="D4" s="51"/>
      <c r="E4" s="166" t="s">
        <v>155</v>
      </c>
      <c r="F4" s="2"/>
    </row>
    <row r="5" spans="1:6" ht="12" customHeight="1" x14ac:dyDescent="0.3">
      <c r="A5" s="142" t="s">
        <v>0</v>
      </c>
      <c r="B5" s="142" t="s">
        <v>102</v>
      </c>
      <c r="C5" s="144" t="s">
        <v>2</v>
      </c>
      <c r="D5" s="144" t="s">
        <v>3</v>
      </c>
      <c r="E5" s="177" t="s">
        <v>299</v>
      </c>
      <c r="F5" s="6"/>
    </row>
    <row r="6" spans="1:6" ht="12" customHeight="1" x14ac:dyDescent="0.3">
      <c r="A6" s="143"/>
      <c r="B6" s="143"/>
      <c r="C6" s="145"/>
      <c r="D6" s="145"/>
      <c r="E6" s="178"/>
      <c r="F6" s="6"/>
    </row>
    <row r="7" spans="1:6" ht="11.1" customHeight="1" x14ac:dyDescent="0.3">
      <c r="A7" s="143"/>
      <c r="B7" s="143"/>
      <c r="C7" s="145"/>
      <c r="D7" s="145"/>
      <c r="E7" s="178"/>
      <c r="F7" s="6"/>
    </row>
    <row r="8" spans="1:6" ht="12" customHeight="1" x14ac:dyDescent="0.3">
      <c r="A8" s="36">
        <v>1</v>
      </c>
      <c r="B8" s="37">
        <v>2</v>
      </c>
      <c r="C8" s="38" t="s">
        <v>288</v>
      </c>
      <c r="D8" s="38" t="s">
        <v>4</v>
      </c>
      <c r="E8" s="179" t="s">
        <v>5</v>
      </c>
      <c r="F8" s="7"/>
    </row>
    <row r="9" spans="1:6" ht="16.5" customHeight="1" x14ac:dyDescent="0.3">
      <c r="A9" s="39" t="s">
        <v>31</v>
      </c>
      <c r="B9" s="40" t="s">
        <v>8</v>
      </c>
      <c r="C9" s="41">
        <f>C10+C15+C17+C19+C21+C26+C24</f>
        <v>5714614.6699999999</v>
      </c>
      <c r="D9" s="41">
        <f>D10+D15+D17+D19+D21+D26+D24</f>
        <v>4677376.5399999991</v>
      </c>
      <c r="E9" s="169">
        <f>D9/C9*100</f>
        <v>81.849377606416979</v>
      </c>
      <c r="F9" s="12"/>
    </row>
    <row r="10" spans="1:6" ht="18.600000000000001" customHeight="1" x14ac:dyDescent="0.3">
      <c r="A10" s="22" t="s">
        <v>103</v>
      </c>
      <c r="B10" s="23" t="s">
        <v>104</v>
      </c>
      <c r="C10" s="24">
        <f>C11+C12+C14+C13</f>
        <v>1758328.53</v>
      </c>
      <c r="D10" s="24">
        <f>D11+D12+D14+D13</f>
        <v>1626847.24</v>
      </c>
      <c r="E10" s="169">
        <f t="shared" ref="E10:E17" si="0">D10/C10*100</f>
        <v>92.522370663006868</v>
      </c>
      <c r="F10" s="12"/>
    </row>
    <row r="11" spans="1:6" x14ac:dyDescent="0.3">
      <c r="A11" s="42" t="s">
        <v>32</v>
      </c>
      <c r="B11" s="43" t="s">
        <v>105</v>
      </c>
      <c r="C11" s="44">
        <v>733863.68</v>
      </c>
      <c r="D11" s="44">
        <v>682144.1</v>
      </c>
      <c r="E11" s="170">
        <f t="shared" si="0"/>
        <v>92.95242680493466</v>
      </c>
      <c r="F11" s="13"/>
    </row>
    <row r="12" spans="1:6" ht="36.6" customHeight="1" x14ac:dyDescent="0.3">
      <c r="A12" s="42" t="s">
        <v>36</v>
      </c>
      <c r="B12" s="43" t="s">
        <v>106</v>
      </c>
      <c r="C12" s="44">
        <v>1014314.85</v>
      </c>
      <c r="D12" s="44">
        <v>944703.14</v>
      </c>
      <c r="E12" s="170">
        <f t="shared" si="0"/>
        <v>93.137070802029569</v>
      </c>
      <c r="F12" s="13"/>
    </row>
    <row r="13" spans="1:6" ht="19.2" customHeight="1" x14ac:dyDescent="0.3">
      <c r="A13" s="42" t="s">
        <v>224</v>
      </c>
      <c r="B13" s="43" t="s">
        <v>223</v>
      </c>
      <c r="C13" s="44">
        <v>10000</v>
      </c>
      <c r="D13" s="44">
        <v>0</v>
      </c>
      <c r="E13" s="170">
        <f t="shared" si="0"/>
        <v>0</v>
      </c>
      <c r="F13" s="13"/>
    </row>
    <row r="14" spans="1:6" x14ac:dyDescent="0.3">
      <c r="A14" s="42" t="s">
        <v>107</v>
      </c>
      <c r="B14" s="43" t="s">
        <v>108</v>
      </c>
      <c r="C14" s="44">
        <v>150</v>
      </c>
      <c r="D14" s="44">
        <v>0</v>
      </c>
      <c r="E14" s="170">
        <f t="shared" si="0"/>
        <v>0</v>
      </c>
      <c r="F14" s="13"/>
    </row>
    <row r="15" spans="1:6" x14ac:dyDescent="0.3">
      <c r="A15" s="25" t="s">
        <v>109</v>
      </c>
      <c r="B15" s="26" t="s">
        <v>110</v>
      </c>
      <c r="C15" s="27">
        <f>C16</f>
        <v>73900</v>
      </c>
      <c r="D15" s="27">
        <f>D16</f>
        <v>73900</v>
      </c>
      <c r="E15" s="174">
        <f>E16</f>
        <v>100</v>
      </c>
      <c r="F15" s="14">
        <f>F16</f>
        <v>0</v>
      </c>
    </row>
    <row r="16" spans="1:6" x14ac:dyDescent="0.3">
      <c r="A16" s="42" t="s">
        <v>111</v>
      </c>
      <c r="B16" s="43" t="s">
        <v>112</v>
      </c>
      <c r="C16" s="44">
        <v>73900</v>
      </c>
      <c r="D16" s="44">
        <v>73900</v>
      </c>
      <c r="E16" s="170">
        <f t="shared" si="0"/>
        <v>100</v>
      </c>
      <c r="F16" s="13"/>
    </row>
    <row r="17" spans="1:6" ht="25.2" customHeight="1" x14ac:dyDescent="0.3">
      <c r="A17" s="25" t="s">
        <v>114</v>
      </c>
      <c r="B17" s="26" t="s">
        <v>113</v>
      </c>
      <c r="C17" s="27">
        <f>C18</f>
        <v>141562.23000000001</v>
      </c>
      <c r="D17" s="27">
        <f>D18</f>
        <v>133842.34</v>
      </c>
      <c r="E17" s="169">
        <f t="shared" si="0"/>
        <v>94.546645669540524</v>
      </c>
      <c r="F17" s="13"/>
    </row>
    <row r="18" spans="1:6" x14ac:dyDescent="0.3">
      <c r="A18" s="42" t="s">
        <v>115</v>
      </c>
      <c r="B18" s="43" t="s">
        <v>116</v>
      </c>
      <c r="C18" s="44">
        <v>141562.23000000001</v>
      </c>
      <c r="D18" s="44">
        <v>133842.34</v>
      </c>
      <c r="E18" s="170">
        <f>D18/C18*100</f>
        <v>94.546645669540524</v>
      </c>
      <c r="F18" s="13"/>
    </row>
    <row r="19" spans="1:6" x14ac:dyDescent="0.3">
      <c r="A19" s="25" t="s">
        <v>117</v>
      </c>
      <c r="B19" s="26" t="s">
        <v>118</v>
      </c>
      <c r="C19" s="27">
        <f>C20</f>
        <v>1094041.1000000001</v>
      </c>
      <c r="D19" s="27">
        <f>D20</f>
        <v>639111.26</v>
      </c>
      <c r="E19" s="171">
        <f t="shared" ref="E19:E27" si="1">D19/C19*100</f>
        <v>58.417481756398359</v>
      </c>
      <c r="F19" s="13"/>
    </row>
    <row r="20" spans="1:6" x14ac:dyDescent="0.3">
      <c r="A20" s="42" t="s">
        <v>119</v>
      </c>
      <c r="B20" s="43" t="s">
        <v>120</v>
      </c>
      <c r="C20" s="44">
        <v>1094041.1000000001</v>
      </c>
      <c r="D20" s="44">
        <v>639111.26</v>
      </c>
      <c r="E20" s="172">
        <f t="shared" si="1"/>
        <v>58.417481756398359</v>
      </c>
      <c r="F20" s="13"/>
    </row>
    <row r="21" spans="1:6" x14ac:dyDescent="0.3">
      <c r="A21" s="25" t="s">
        <v>121</v>
      </c>
      <c r="B21" s="26" t="s">
        <v>122</v>
      </c>
      <c r="C21" s="27">
        <f>C22+C23</f>
        <v>1158411.29</v>
      </c>
      <c r="D21" s="27">
        <f>D22+D23</f>
        <v>715304.18</v>
      </c>
      <c r="E21" s="171">
        <f t="shared" si="1"/>
        <v>61.748723115431659</v>
      </c>
      <c r="F21" s="13"/>
    </row>
    <row r="22" spans="1:6" x14ac:dyDescent="0.3">
      <c r="A22" s="42" t="s">
        <v>123</v>
      </c>
      <c r="B22" s="43" t="s">
        <v>125</v>
      </c>
      <c r="C22" s="44">
        <v>252186.09</v>
      </c>
      <c r="D22" s="44">
        <v>101376</v>
      </c>
      <c r="E22" s="172">
        <f t="shared" si="1"/>
        <v>40.198886465149606</v>
      </c>
      <c r="F22" s="13"/>
    </row>
    <row r="23" spans="1:6" x14ac:dyDescent="0.3">
      <c r="A23" s="42" t="s">
        <v>124</v>
      </c>
      <c r="B23" s="43" t="s">
        <v>126</v>
      </c>
      <c r="C23" s="44">
        <v>906225.2</v>
      </c>
      <c r="D23" s="44">
        <v>613928.18000000005</v>
      </c>
      <c r="E23" s="172">
        <f t="shared" si="1"/>
        <v>67.745653067250842</v>
      </c>
      <c r="F23" s="13"/>
    </row>
    <row r="24" spans="1:6" x14ac:dyDescent="0.3">
      <c r="A24" s="25" t="s">
        <v>239</v>
      </c>
      <c r="B24" s="26" t="s">
        <v>240</v>
      </c>
      <c r="C24" s="27">
        <f>C25</f>
        <v>43676.52</v>
      </c>
      <c r="D24" s="27">
        <f>D25</f>
        <v>43676.52</v>
      </c>
      <c r="E24" s="171">
        <f t="shared" si="1"/>
        <v>100</v>
      </c>
      <c r="F24" s="13"/>
    </row>
    <row r="25" spans="1:6" x14ac:dyDescent="0.3">
      <c r="A25" s="42" t="s">
        <v>241</v>
      </c>
      <c r="B25" s="43" t="s">
        <v>242</v>
      </c>
      <c r="C25" s="44">
        <v>43676.52</v>
      </c>
      <c r="D25" s="44">
        <v>43676.52</v>
      </c>
      <c r="E25" s="172">
        <f t="shared" si="1"/>
        <v>100</v>
      </c>
      <c r="F25" s="13"/>
    </row>
    <row r="26" spans="1:6" ht="36" customHeight="1" x14ac:dyDescent="0.3">
      <c r="A26" s="25" t="s">
        <v>127</v>
      </c>
      <c r="B26" s="26" t="s">
        <v>128</v>
      </c>
      <c r="C26" s="27">
        <v>1444695</v>
      </c>
      <c r="D26" s="27">
        <v>1444695</v>
      </c>
      <c r="E26" s="171">
        <f t="shared" si="1"/>
        <v>100</v>
      </c>
      <c r="F26" s="13"/>
    </row>
    <row r="27" spans="1:6" x14ac:dyDescent="0.3">
      <c r="A27" s="42" t="s">
        <v>129</v>
      </c>
      <c r="B27" s="43" t="s">
        <v>130</v>
      </c>
      <c r="C27" s="44">
        <v>4784862</v>
      </c>
      <c r="D27" s="44">
        <v>4784862</v>
      </c>
      <c r="E27" s="172">
        <f t="shared" si="1"/>
        <v>100</v>
      </c>
      <c r="F27" s="13"/>
    </row>
    <row r="28" spans="1:6" ht="15" customHeight="1" x14ac:dyDescent="0.3">
      <c r="A28" s="59"/>
      <c r="B28" s="60"/>
      <c r="C28" s="60"/>
      <c r="D28" s="60"/>
      <c r="E28" s="175"/>
      <c r="F28" s="3"/>
    </row>
  </sheetData>
  <mergeCells count="7">
    <mergeCell ref="D1:E1"/>
    <mergeCell ref="A2:E2"/>
    <mergeCell ref="E5:E7"/>
    <mergeCell ref="A5:A7"/>
    <mergeCell ref="B5:B7"/>
    <mergeCell ref="C5:C7"/>
    <mergeCell ref="D5:D7"/>
  </mergeCells>
  <pageMargins left="0.39374999999999999" right="0.39374999999999999" top="0.39374999999999999" bottom="0.39374999999999999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Normal="100" zoomScaleSheetLayoutView="100" workbookViewId="0">
      <selection activeCell="C12" sqref="C12"/>
    </sheetView>
  </sheetViews>
  <sheetFormatPr defaultColWidth="9.109375" defaultRowHeight="14.4" x14ac:dyDescent="0.3"/>
  <cols>
    <col min="1" max="1" width="12.5546875" style="35" customWidth="1"/>
    <col min="2" max="2" width="50.6640625" style="35" customWidth="1"/>
    <col min="3" max="3" width="19.88671875" style="35" customWidth="1"/>
    <col min="4" max="4" width="14.44140625" style="35" customWidth="1"/>
    <col min="5" max="16384" width="9.109375" style="1"/>
  </cols>
  <sheetData>
    <row r="1" spans="1:5" ht="49.8" customHeight="1" x14ac:dyDescent="0.3">
      <c r="B1" s="69"/>
      <c r="C1" s="133" t="s">
        <v>304</v>
      </c>
      <c r="D1" s="133"/>
      <c r="E1" s="16"/>
    </row>
    <row r="2" spans="1:5" ht="32.4" customHeight="1" x14ac:dyDescent="0.3">
      <c r="A2" s="158" t="s">
        <v>305</v>
      </c>
      <c r="B2" s="158"/>
      <c r="C2" s="158"/>
      <c r="D2" s="158"/>
    </row>
    <row r="3" spans="1:5" ht="13.2" customHeight="1" x14ac:dyDescent="0.3">
      <c r="B3" s="70"/>
      <c r="C3" s="70"/>
      <c r="D3" s="70"/>
    </row>
    <row r="4" spans="1:5" ht="15" customHeight="1" x14ac:dyDescent="0.3">
      <c r="B4" s="156" t="s">
        <v>155</v>
      </c>
      <c r="C4" s="157"/>
      <c r="D4" s="157"/>
    </row>
    <row r="5" spans="1:5" ht="33.6" customHeight="1" x14ac:dyDescent="0.3">
      <c r="A5" s="78" t="s">
        <v>80</v>
      </c>
      <c r="B5" s="150" t="s">
        <v>0</v>
      </c>
      <c r="C5" s="150" t="s">
        <v>1</v>
      </c>
      <c r="D5" s="153" t="s">
        <v>3</v>
      </c>
    </row>
    <row r="6" spans="1:5" ht="17.399999999999999" hidden="1" customHeight="1" x14ac:dyDescent="0.3">
      <c r="A6" s="79"/>
      <c r="B6" s="151"/>
      <c r="C6" s="151"/>
      <c r="D6" s="154"/>
    </row>
    <row r="7" spans="1:5" ht="46.95" hidden="1" customHeight="1" x14ac:dyDescent="0.3">
      <c r="A7" s="79"/>
      <c r="B7" s="151"/>
      <c r="C7" s="151"/>
      <c r="D7" s="154"/>
    </row>
    <row r="8" spans="1:5" ht="12" customHeight="1" x14ac:dyDescent="0.3">
      <c r="A8" s="52" t="s">
        <v>81</v>
      </c>
      <c r="B8" s="152"/>
      <c r="C8" s="152"/>
      <c r="D8" s="155"/>
    </row>
    <row r="9" spans="1:5" ht="15.6" customHeight="1" x14ac:dyDescent="0.3">
      <c r="A9" s="64">
        <v>1</v>
      </c>
      <c r="B9" s="65">
        <v>2</v>
      </c>
      <c r="C9" s="66">
        <v>3</v>
      </c>
      <c r="D9" s="67" t="s">
        <v>4</v>
      </c>
    </row>
    <row r="10" spans="1:5" ht="15.6" customHeight="1" x14ac:dyDescent="0.3">
      <c r="A10" s="62" t="s">
        <v>82</v>
      </c>
      <c r="B10" s="132" t="s">
        <v>83</v>
      </c>
      <c r="C10" s="132"/>
      <c r="D10" s="132"/>
    </row>
    <row r="11" spans="1:5" ht="24.6" customHeight="1" x14ac:dyDescent="0.3">
      <c r="A11" s="61" t="s">
        <v>82</v>
      </c>
      <c r="B11" s="71" t="s">
        <v>10</v>
      </c>
      <c r="C11" s="72" t="s">
        <v>84</v>
      </c>
      <c r="D11" s="73">
        <v>827900</v>
      </c>
    </row>
    <row r="12" spans="1:5" ht="27.6" customHeight="1" x14ac:dyDescent="0.3">
      <c r="A12" s="61" t="s">
        <v>82</v>
      </c>
      <c r="B12" s="71" t="s">
        <v>152</v>
      </c>
      <c r="C12" s="72" t="s">
        <v>85</v>
      </c>
      <c r="D12" s="73">
        <v>2482091.52</v>
      </c>
    </row>
    <row r="13" spans="1:5" ht="15.6" customHeight="1" x14ac:dyDescent="0.3">
      <c r="A13" s="62" t="s">
        <v>86</v>
      </c>
      <c r="B13" s="132" t="s">
        <v>87</v>
      </c>
      <c r="C13" s="132"/>
      <c r="D13" s="132"/>
    </row>
    <row r="14" spans="1:5" ht="51.6" customHeight="1" x14ac:dyDescent="0.3">
      <c r="A14" s="61" t="s">
        <v>86</v>
      </c>
      <c r="B14" s="71" t="s">
        <v>14</v>
      </c>
      <c r="C14" s="72" t="s">
        <v>92</v>
      </c>
      <c r="D14" s="73">
        <v>172226.56</v>
      </c>
    </row>
    <row r="15" spans="1:5" ht="59.4" customHeight="1" x14ac:dyDescent="0.3">
      <c r="A15" s="61" t="s">
        <v>86</v>
      </c>
      <c r="B15" s="71" t="s">
        <v>15</v>
      </c>
      <c r="C15" s="72" t="s">
        <v>91</v>
      </c>
      <c r="D15" s="73">
        <v>1265.9000000000001</v>
      </c>
    </row>
    <row r="16" spans="1:5" ht="42.6" customHeight="1" x14ac:dyDescent="0.3">
      <c r="A16" s="61" t="s">
        <v>86</v>
      </c>
      <c r="B16" s="71" t="s">
        <v>16</v>
      </c>
      <c r="C16" s="72" t="s">
        <v>90</v>
      </c>
      <c r="D16" s="73">
        <v>230095.28</v>
      </c>
    </row>
    <row r="17" spans="1:4" ht="49.2" customHeight="1" x14ac:dyDescent="0.3">
      <c r="A17" s="61" t="s">
        <v>86</v>
      </c>
      <c r="B17" s="71" t="s">
        <v>78</v>
      </c>
      <c r="C17" s="72" t="s">
        <v>89</v>
      </c>
      <c r="D17" s="73">
        <v>-25220.14</v>
      </c>
    </row>
    <row r="18" spans="1:4" ht="16.2" customHeight="1" x14ac:dyDescent="0.3">
      <c r="A18" s="63">
        <v>182</v>
      </c>
      <c r="B18" s="146" t="s">
        <v>88</v>
      </c>
      <c r="C18" s="146"/>
      <c r="D18" s="146"/>
    </row>
    <row r="19" spans="1:4" ht="62.4" customHeight="1" x14ac:dyDescent="0.3">
      <c r="A19" s="52">
        <v>182</v>
      </c>
      <c r="B19" s="71" t="s">
        <v>18</v>
      </c>
      <c r="C19" s="72" t="s">
        <v>93</v>
      </c>
      <c r="D19" s="73">
        <v>64918.45</v>
      </c>
    </row>
    <row r="20" spans="1:4" ht="36" customHeight="1" x14ac:dyDescent="0.3">
      <c r="A20" s="52">
        <v>182</v>
      </c>
      <c r="B20" s="71" t="s">
        <v>19</v>
      </c>
      <c r="C20" s="72" t="s">
        <v>94</v>
      </c>
      <c r="D20" s="73">
        <v>636.37</v>
      </c>
    </row>
    <row r="21" spans="1:4" ht="36.6" customHeight="1" x14ac:dyDescent="0.3">
      <c r="A21" s="52">
        <v>182</v>
      </c>
      <c r="B21" s="71" t="s">
        <v>22</v>
      </c>
      <c r="C21" s="72" t="s">
        <v>95</v>
      </c>
      <c r="D21" s="73">
        <v>71506.55</v>
      </c>
    </row>
    <row r="22" spans="1:4" ht="28.95" customHeight="1" x14ac:dyDescent="0.3">
      <c r="A22" s="52">
        <v>182</v>
      </c>
      <c r="B22" s="71" t="s">
        <v>25</v>
      </c>
      <c r="C22" s="72" t="s">
        <v>96</v>
      </c>
      <c r="D22" s="73">
        <v>52290.97</v>
      </c>
    </row>
    <row r="23" spans="1:4" ht="28.2" customHeight="1" x14ac:dyDescent="0.3">
      <c r="A23" s="52">
        <v>182</v>
      </c>
      <c r="B23" s="71" t="s">
        <v>27</v>
      </c>
      <c r="C23" s="72" t="s">
        <v>97</v>
      </c>
      <c r="D23" s="73">
        <v>223560.28</v>
      </c>
    </row>
    <row r="24" spans="1:4" ht="16.2" customHeight="1" x14ac:dyDescent="0.3">
      <c r="A24" s="63">
        <v>720</v>
      </c>
      <c r="B24" s="146" t="s">
        <v>271</v>
      </c>
      <c r="C24" s="146"/>
      <c r="D24" s="146"/>
    </row>
    <row r="25" spans="1:4" ht="45" customHeight="1" x14ac:dyDescent="0.3">
      <c r="A25" s="52">
        <v>720</v>
      </c>
      <c r="B25" s="71" t="s">
        <v>28</v>
      </c>
      <c r="C25" s="72" t="s">
        <v>98</v>
      </c>
      <c r="D25" s="73">
        <v>196031.06</v>
      </c>
    </row>
    <row r="26" spans="1:4" ht="33" customHeight="1" x14ac:dyDescent="0.3">
      <c r="A26" s="52">
        <v>720</v>
      </c>
      <c r="B26" s="71" t="s">
        <v>79</v>
      </c>
      <c r="C26" s="72" t="s">
        <v>99</v>
      </c>
      <c r="D26" s="73">
        <v>73900</v>
      </c>
    </row>
    <row r="27" spans="1:4" ht="53.4" customHeight="1" x14ac:dyDescent="0.3">
      <c r="A27" s="52">
        <v>720</v>
      </c>
      <c r="B27" s="71" t="s">
        <v>29</v>
      </c>
      <c r="C27" s="72" t="s">
        <v>100</v>
      </c>
      <c r="D27" s="73">
        <v>150</v>
      </c>
    </row>
    <row r="28" spans="1:4" ht="53.4" customHeight="1" x14ac:dyDescent="0.3">
      <c r="A28" s="52">
        <v>720</v>
      </c>
      <c r="B28" s="74" t="s">
        <v>166</v>
      </c>
      <c r="C28" s="72" t="s">
        <v>169</v>
      </c>
      <c r="D28" s="73">
        <v>441765</v>
      </c>
    </row>
    <row r="29" spans="1:4" ht="53.4" customHeight="1" x14ac:dyDescent="0.3">
      <c r="A29" s="52">
        <v>720</v>
      </c>
      <c r="B29" s="74" t="s">
        <v>168</v>
      </c>
      <c r="C29" s="72" t="s">
        <v>170</v>
      </c>
      <c r="D29" s="73">
        <v>7059.1</v>
      </c>
    </row>
    <row r="30" spans="1:4" ht="53.4" customHeight="1" x14ac:dyDescent="0.3">
      <c r="A30" s="52">
        <v>720</v>
      </c>
      <c r="B30" s="75" t="s">
        <v>272</v>
      </c>
      <c r="C30" s="72" t="s">
        <v>230</v>
      </c>
      <c r="D30" s="73">
        <v>705.91</v>
      </c>
    </row>
    <row r="31" spans="1:4" ht="53.4" customHeight="1" x14ac:dyDescent="0.3">
      <c r="A31" s="52">
        <v>720</v>
      </c>
      <c r="B31" s="75" t="s">
        <v>30</v>
      </c>
      <c r="C31" s="72" t="s">
        <v>153</v>
      </c>
      <c r="D31" s="73">
        <v>52943.21</v>
      </c>
    </row>
    <row r="32" spans="1:4" ht="37.200000000000003" customHeight="1" x14ac:dyDescent="0.3">
      <c r="A32" s="52">
        <v>720</v>
      </c>
      <c r="B32" s="75" t="s">
        <v>219</v>
      </c>
      <c r="C32" s="72" t="s">
        <v>220</v>
      </c>
      <c r="D32" s="73">
        <v>-15965.44</v>
      </c>
    </row>
    <row r="33" spans="1:4" ht="16.2" customHeight="1" x14ac:dyDescent="0.3">
      <c r="A33" s="147" t="s">
        <v>101</v>
      </c>
      <c r="B33" s="148"/>
      <c r="C33" s="149"/>
      <c r="D33" s="76">
        <f>SUM(D11:D32)</f>
        <v>4857860.5799999991</v>
      </c>
    </row>
    <row r="34" spans="1:4" x14ac:dyDescent="0.3">
      <c r="A34" s="68"/>
    </row>
    <row r="35" spans="1:4" x14ac:dyDescent="0.3">
      <c r="B35" s="77"/>
      <c r="C35" s="77"/>
      <c r="D35" s="77"/>
    </row>
  </sheetData>
  <mergeCells count="11">
    <mergeCell ref="C1:D1"/>
    <mergeCell ref="B13:D13"/>
    <mergeCell ref="B18:D18"/>
    <mergeCell ref="B24:D24"/>
    <mergeCell ref="A33:C33"/>
    <mergeCell ref="B10:D10"/>
    <mergeCell ref="B5:B8"/>
    <mergeCell ref="C5:C8"/>
    <mergeCell ref="D5:D8"/>
    <mergeCell ref="B4:D4"/>
    <mergeCell ref="A2:D2"/>
  </mergeCells>
  <pageMargins left="0.39374999999999999" right="0.39374999999999999" top="0.39374999999999999" bottom="0.39374999999999999" header="0.51180550000000002" footer="0.51180550000000002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Normal="100" zoomScaleSheetLayoutView="100" workbookViewId="0">
      <selection activeCell="E3" sqref="E1:E1048576"/>
    </sheetView>
  </sheetViews>
  <sheetFormatPr defaultColWidth="9.109375" defaultRowHeight="14.4" x14ac:dyDescent="0.3"/>
  <cols>
    <col min="1" max="1" width="50.6640625" style="35" customWidth="1"/>
    <col min="2" max="2" width="22.33203125" style="35" customWidth="1"/>
    <col min="3" max="3" width="15.5546875" style="35" customWidth="1"/>
    <col min="4" max="4" width="14.33203125" style="35" customWidth="1"/>
    <col min="5" max="5" width="14.44140625" style="176" customWidth="1"/>
    <col min="6" max="6" width="9.109375" style="1" hidden="1"/>
    <col min="7" max="16384" width="9.109375" style="1"/>
  </cols>
  <sheetData>
    <row r="1" spans="1:7" ht="42.6" customHeight="1" x14ac:dyDescent="0.3">
      <c r="A1" s="69"/>
      <c r="B1" s="69"/>
      <c r="C1" s="69"/>
      <c r="D1" s="133" t="s">
        <v>313</v>
      </c>
      <c r="E1" s="133"/>
      <c r="F1" s="15"/>
    </row>
    <row r="2" spans="1:7" ht="47.4" customHeight="1" x14ac:dyDescent="0.3">
      <c r="A2" s="159" t="s">
        <v>303</v>
      </c>
      <c r="B2" s="159"/>
      <c r="C2" s="159"/>
      <c r="D2" s="159"/>
      <c r="E2" s="159"/>
      <c r="F2" s="21"/>
      <c r="G2" s="130"/>
    </row>
    <row r="3" spans="1:7" ht="15" customHeight="1" x14ac:dyDescent="0.3">
      <c r="A3" s="131"/>
      <c r="B3" s="131"/>
      <c r="C3" s="131"/>
      <c r="D3" s="131"/>
      <c r="E3" s="180" t="s">
        <v>155</v>
      </c>
      <c r="F3" s="21"/>
      <c r="G3" s="130"/>
    </row>
    <row r="4" spans="1:7" ht="12.9" customHeight="1" x14ac:dyDescent="0.3">
      <c r="A4" s="142" t="s">
        <v>0</v>
      </c>
      <c r="B4" s="142" t="s">
        <v>1</v>
      </c>
      <c r="C4" s="144" t="s">
        <v>2</v>
      </c>
      <c r="D4" s="144" t="s">
        <v>3</v>
      </c>
      <c r="E4" s="177" t="s">
        <v>298</v>
      </c>
      <c r="F4" s="4"/>
    </row>
    <row r="5" spans="1:7" ht="12" customHeight="1" x14ac:dyDescent="0.3">
      <c r="A5" s="143"/>
      <c r="B5" s="143"/>
      <c r="C5" s="145"/>
      <c r="D5" s="145"/>
      <c r="E5" s="178"/>
      <c r="F5" s="5"/>
    </row>
    <row r="6" spans="1:7" ht="14.25" customHeight="1" x14ac:dyDescent="0.3">
      <c r="A6" s="143"/>
      <c r="B6" s="143"/>
      <c r="C6" s="145"/>
      <c r="D6" s="145"/>
      <c r="E6" s="178"/>
      <c r="F6" s="5"/>
    </row>
    <row r="7" spans="1:7" ht="14.25" customHeight="1" x14ac:dyDescent="0.3">
      <c r="A7" s="36">
        <v>1</v>
      </c>
      <c r="B7" s="83">
        <v>2</v>
      </c>
      <c r="C7" s="84" t="s">
        <v>288</v>
      </c>
      <c r="D7" s="84" t="s">
        <v>4</v>
      </c>
      <c r="E7" s="181" t="s">
        <v>5</v>
      </c>
      <c r="F7" s="5"/>
    </row>
    <row r="8" spans="1:7" ht="17.25" customHeight="1" x14ac:dyDescent="0.3">
      <c r="A8" s="39" t="s">
        <v>7</v>
      </c>
      <c r="B8" s="40"/>
      <c r="C8" s="41">
        <f>C9+C28+C36+C14</f>
        <v>4791217.58</v>
      </c>
      <c r="D8" s="41">
        <f>D9+D28+D36+D14</f>
        <v>4857860.58</v>
      </c>
      <c r="E8" s="182">
        <f>D8/C8*100</f>
        <v>101.39094079714074</v>
      </c>
      <c r="F8" s="5"/>
    </row>
    <row r="9" spans="1:7" ht="17.25" customHeight="1" x14ac:dyDescent="0.3">
      <c r="A9" s="39" t="s">
        <v>151</v>
      </c>
      <c r="B9" s="40" t="s">
        <v>50</v>
      </c>
      <c r="C9" s="41">
        <f>C10+C20</f>
        <v>347580</v>
      </c>
      <c r="D9" s="41">
        <f>D10+D20</f>
        <v>412912.62</v>
      </c>
      <c r="E9" s="182">
        <f>D9/C9*100</f>
        <v>118.79642672190576</v>
      </c>
      <c r="F9" s="5"/>
    </row>
    <row r="10" spans="1:7" ht="15" customHeight="1" x14ac:dyDescent="0.3">
      <c r="A10" s="80" t="s">
        <v>17</v>
      </c>
      <c r="B10" s="81" t="s">
        <v>51</v>
      </c>
      <c r="C10" s="82">
        <f>C11</f>
        <v>61580</v>
      </c>
      <c r="D10" s="82">
        <f>D11</f>
        <v>65554.820000000007</v>
      </c>
      <c r="E10" s="182">
        <f t="shared" ref="E10:E39" si="0">D10/C10*100</f>
        <v>106.45472556024684</v>
      </c>
      <c r="F10" s="5"/>
    </row>
    <row r="11" spans="1:7" ht="15" customHeight="1" x14ac:dyDescent="0.3">
      <c r="A11" s="71" t="s">
        <v>158</v>
      </c>
      <c r="B11" s="72" t="s">
        <v>159</v>
      </c>
      <c r="C11" s="85">
        <v>61580</v>
      </c>
      <c r="D11" s="85">
        <v>65554.820000000007</v>
      </c>
      <c r="E11" s="182">
        <f t="shared" si="0"/>
        <v>106.45472556024684</v>
      </c>
      <c r="F11" s="5"/>
    </row>
    <row r="12" spans="1:7" ht="60.6" customHeight="1" x14ac:dyDescent="0.3">
      <c r="A12" s="71" t="s">
        <v>18</v>
      </c>
      <c r="B12" s="72" t="s">
        <v>52</v>
      </c>
      <c r="C12" s="73">
        <v>60900</v>
      </c>
      <c r="D12" s="73">
        <v>64918.45</v>
      </c>
      <c r="E12" s="182">
        <f t="shared" si="0"/>
        <v>106.59844006568144</v>
      </c>
      <c r="F12" s="5"/>
    </row>
    <row r="13" spans="1:7" ht="36.6" customHeight="1" x14ac:dyDescent="0.3">
      <c r="A13" s="71" t="s">
        <v>19</v>
      </c>
      <c r="B13" s="72" t="s">
        <v>53</v>
      </c>
      <c r="C13" s="73">
        <v>680</v>
      </c>
      <c r="D13" s="73">
        <v>636.37</v>
      </c>
      <c r="E13" s="182">
        <f>D13/C13*100</f>
        <v>93.583823529411774</v>
      </c>
      <c r="F13" s="5"/>
    </row>
    <row r="14" spans="1:7" ht="36.6" customHeight="1" x14ac:dyDescent="0.3">
      <c r="A14" s="86" t="s">
        <v>12</v>
      </c>
      <c r="B14" s="87" t="s">
        <v>54</v>
      </c>
      <c r="C14" s="88">
        <f>C15</f>
        <v>338700</v>
      </c>
      <c r="D14" s="88">
        <f>D15</f>
        <v>378367.6</v>
      </c>
      <c r="E14" s="182">
        <f t="shared" si="0"/>
        <v>111.71172128727487</v>
      </c>
      <c r="F14" s="5"/>
    </row>
    <row r="15" spans="1:7" ht="24" customHeight="1" x14ac:dyDescent="0.3">
      <c r="A15" s="89" t="s">
        <v>13</v>
      </c>
      <c r="B15" s="90" t="s">
        <v>55</v>
      </c>
      <c r="C15" s="91">
        <v>338700</v>
      </c>
      <c r="D15" s="91">
        <v>378367.6</v>
      </c>
      <c r="E15" s="183">
        <f t="shared" si="0"/>
        <v>111.71172128727487</v>
      </c>
      <c r="F15" s="5"/>
    </row>
    <row r="16" spans="1:7" ht="46.95" customHeight="1" x14ac:dyDescent="0.3">
      <c r="A16" s="71" t="s">
        <v>14</v>
      </c>
      <c r="B16" s="72" t="s">
        <v>56</v>
      </c>
      <c r="C16" s="73">
        <v>122800</v>
      </c>
      <c r="D16" s="73">
        <v>172226.56</v>
      </c>
      <c r="E16" s="182">
        <f t="shared" si="0"/>
        <v>140.24964169381107</v>
      </c>
      <c r="F16" s="5"/>
    </row>
    <row r="17" spans="1:8" ht="61.95" customHeight="1" x14ac:dyDescent="0.3">
      <c r="A17" s="71" t="s">
        <v>15</v>
      </c>
      <c r="B17" s="72" t="s">
        <v>57</v>
      </c>
      <c r="C17" s="73">
        <v>900</v>
      </c>
      <c r="D17" s="73">
        <v>1265.9000000000001</v>
      </c>
      <c r="E17" s="182">
        <f t="shared" si="0"/>
        <v>140.65555555555557</v>
      </c>
      <c r="F17" s="5"/>
    </row>
    <row r="18" spans="1:8" ht="46.95" customHeight="1" x14ac:dyDescent="0.3">
      <c r="A18" s="71" t="s">
        <v>16</v>
      </c>
      <c r="B18" s="72" t="s">
        <v>58</v>
      </c>
      <c r="C18" s="73">
        <v>237800</v>
      </c>
      <c r="D18" s="73">
        <v>230095.28</v>
      </c>
      <c r="E18" s="182">
        <f t="shared" si="0"/>
        <v>96.76</v>
      </c>
      <c r="F18" s="5"/>
    </row>
    <row r="19" spans="1:8" ht="46.2" customHeight="1" x14ac:dyDescent="0.3">
      <c r="A19" s="93" t="s">
        <v>160</v>
      </c>
      <c r="B19" s="72" t="s">
        <v>161</v>
      </c>
      <c r="C19" s="73">
        <v>-22800</v>
      </c>
      <c r="D19" s="73">
        <v>-25220.14</v>
      </c>
      <c r="E19" s="182">
        <v>0</v>
      </c>
      <c r="F19" s="5"/>
    </row>
    <row r="20" spans="1:8" ht="15" customHeight="1" x14ac:dyDescent="0.3">
      <c r="A20" s="80" t="s">
        <v>20</v>
      </c>
      <c r="B20" s="81" t="s">
        <v>59</v>
      </c>
      <c r="C20" s="82">
        <f>C21+C23</f>
        <v>286000</v>
      </c>
      <c r="D20" s="82">
        <f>D21+D23</f>
        <v>347357.8</v>
      </c>
      <c r="E20" s="182">
        <f t="shared" si="0"/>
        <v>121.45377622377622</v>
      </c>
      <c r="F20" s="5"/>
      <c r="H20" s="8"/>
    </row>
    <row r="21" spans="1:8" ht="12.6" customHeight="1" x14ac:dyDescent="0.3">
      <c r="A21" s="71" t="s">
        <v>21</v>
      </c>
      <c r="B21" s="72" t="s">
        <v>60</v>
      </c>
      <c r="C21" s="73">
        <v>69000</v>
      </c>
      <c r="D21" s="73">
        <v>71506.55</v>
      </c>
      <c r="E21" s="183">
        <f t="shared" si="0"/>
        <v>103.6326811594203</v>
      </c>
      <c r="F21" s="5"/>
    </row>
    <row r="22" spans="1:8" ht="36.6" x14ac:dyDescent="0.3">
      <c r="A22" s="71" t="s">
        <v>22</v>
      </c>
      <c r="B22" s="72" t="s">
        <v>61</v>
      </c>
      <c r="C22" s="73">
        <v>69000</v>
      </c>
      <c r="D22" s="73">
        <v>71506.55</v>
      </c>
      <c r="E22" s="183">
        <f t="shared" si="0"/>
        <v>103.6326811594203</v>
      </c>
      <c r="F22" s="5"/>
    </row>
    <row r="23" spans="1:8" x14ac:dyDescent="0.3">
      <c r="A23" s="71" t="s">
        <v>23</v>
      </c>
      <c r="B23" s="72" t="s">
        <v>62</v>
      </c>
      <c r="C23" s="73">
        <v>217000</v>
      </c>
      <c r="D23" s="73">
        <v>275851.25</v>
      </c>
      <c r="E23" s="183">
        <f t="shared" si="0"/>
        <v>127.12039170506912</v>
      </c>
      <c r="F23" s="5"/>
    </row>
    <row r="24" spans="1:8" x14ac:dyDescent="0.3">
      <c r="A24" s="71" t="s">
        <v>24</v>
      </c>
      <c r="B24" s="72" t="s">
        <v>63</v>
      </c>
      <c r="C24" s="73">
        <v>12000</v>
      </c>
      <c r="D24" s="73">
        <v>52290.97</v>
      </c>
      <c r="E24" s="183">
        <f t="shared" si="0"/>
        <v>435.75808333333333</v>
      </c>
      <c r="F24" s="5"/>
    </row>
    <row r="25" spans="1:8" ht="24.6" x14ac:dyDescent="0.3">
      <c r="A25" s="71" t="s">
        <v>25</v>
      </c>
      <c r="B25" s="72" t="s">
        <v>64</v>
      </c>
      <c r="C25" s="73">
        <v>12000</v>
      </c>
      <c r="D25" s="73">
        <v>52290.97</v>
      </c>
      <c r="E25" s="183">
        <f t="shared" si="0"/>
        <v>435.75808333333333</v>
      </c>
      <c r="F25" s="5"/>
    </row>
    <row r="26" spans="1:8" x14ac:dyDescent="0.3">
      <c r="A26" s="71" t="s">
        <v>26</v>
      </c>
      <c r="B26" s="72" t="s">
        <v>65</v>
      </c>
      <c r="C26" s="73">
        <v>205000</v>
      </c>
      <c r="D26" s="73">
        <v>223560.28</v>
      </c>
      <c r="E26" s="183">
        <f t="shared" si="0"/>
        <v>109.05379512195121</v>
      </c>
      <c r="F26" s="5"/>
    </row>
    <row r="27" spans="1:8" ht="25.95" customHeight="1" x14ac:dyDescent="0.3">
      <c r="A27" s="71" t="s">
        <v>27</v>
      </c>
      <c r="B27" s="72" t="s">
        <v>66</v>
      </c>
      <c r="C27" s="73">
        <v>205000</v>
      </c>
      <c r="D27" s="73">
        <v>223560.28</v>
      </c>
      <c r="E27" s="183">
        <f t="shared" si="0"/>
        <v>109.05379512195121</v>
      </c>
      <c r="F27" s="5"/>
    </row>
    <row r="28" spans="1:8" ht="18" customHeight="1" x14ac:dyDescent="0.3">
      <c r="A28" s="80" t="s">
        <v>9</v>
      </c>
      <c r="B28" s="81" t="s">
        <v>162</v>
      </c>
      <c r="C28" s="82">
        <f>C29</f>
        <v>3309991.52</v>
      </c>
      <c r="D28" s="82">
        <f>D29</f>
        <v>3309991.52</v>
      </c>
      <c r="E28" s="182">
        <f t="shared" si="0"/>
        <v>100</v>
      </c>
      <c r="F28" s="5"/>
    </row>
    <row r="29" spans="1:8" ht="28.95" customHeight="1" x14ac:dyDescent="0.3">
      <c r="A29" s="94" t="s">
        <v>163</v>
      </c>
      <c r="B29" s="95" t="s">
        <v>164</v>
      </c>
      <c r="C29" s="82">
        <f>C30+C33</f>
        <v>3309991.52</v>
      </c>
      <c r="D29" s="82">
        <f>D30+D33</f>
        <v>3309991.52</v>
      </c>
      <c r="E29" s="182">
        <f t="shared" si="0"/>
        <v>100</v>
      </c>
      <c r="F29" s="5"/>
    </row>
    <row r="30" spans="1:8" ht="19.95" customHeight="1" x14ac:dyDescent="0.3">
      <c r="A30" s="96" t="s">
        <v>171</v>
      </c>
      <c r="B30" s="72" t="s">
        <v>172</v>
      </c>
      <c r="C30" s="73">
        <v>827900</v>
      </c>
      <c r="D30" s="73">
        <v>827900</v>
      </c>
      <c r="E30" s="183">
        <f t="shared" si="0"/>
        <v>100</v>
      </c>
      <c r="F30" s="5"/>
    </row>
    <row r="31" spans="1:8" ht="15" customHeight="1" x14ac:dyDescent="0.3">
      <c r="A31" s="96" t="s">
        <v>173</v>
      </c>
      <c r="B31" s="72" t="s">
        <v>176</v>
      </c>
      <c r="C31" s="73">
        <v>827900</v>
      </c>
      <c r="D31" s="73">
        <v>827900</v>
      </c>
      <c r="E31" s="183">
        <f t="shared" si="0"/>
        <v>100</v>
      </c>
      <c r="F31" s="5"/>
    </row>
    <row r="32" spans="1:8" ht="25.95" customHeight="1" x14ac:dyDescent="0.3">
      <c r="A32" s="96" t="s">
        <v>175</v>
      </c>
      <c r="B32" s="72" t="s">
        <v>174</v>
      </c>
      <c r="C32" s="73">
        <v>827900</v>
      </c>
      <c r="D32" s="73">
        <v>827900</v>
      </c>
      <c r="E32" s="183">
        <f t="shared" si="0"/>
        <v>100</v>
      </c>
      <c r="F32" s="5"/>
    </row>
    <row r="33" spans="1:6" ht="19.95" customHeight="1" x14ac:dyDescent="0.3">
      <c r="A33" s="96" t="s">
        <v>177</v>
      </c>
      <c r="B33" s="72" t="s">
        <v>178</v>
      </c>
      <c r="C33" s="73">
        <v>2482091.52</v>
      </c>
      <c r="D33" s="73">
        <v>2482091.52</v>
      </c>
      <c r="E33" s="183">
        <f t="shared" si="0"/>
        <v>100</v>
      </c>
      <c r="F33" s="5"/>
    </row>
    <row r="34" spans="1:6" ht="14.4" customHeight="1" x14ac:dyDescent="0.3">
      <c r="A34" s="96" t="s">
        <v>290</v>
      </c>
      <c r="B34" s="72" t="s">
        <v>179</v>
      </c>
      <c r="C34" s="73">
        <v>2482091.52</v>
      </c>
      <c r="D34" s="73">
        <v>2482091.52</v>
      </c>
      <c r="E34" s="183">
        <f t="shared" si="0"/>
        <v>100</v>
      </c>
      <c r="F34" s="5"/>
    </row>
    <row r="35" spans="1:6" ht="31.2" customHeight="1" x14ac:dyDescent="0.3">
      <c r="A35" s="96" t="s">
        <v>291</v>
      </c>
      <c r="B35" s="72" t="s">
        <v>180</v>
      </c>
      <c r="C35" s="73">
        <v>2482091.52</v>
      </c>
      <c r="D35" s="73">
        <v>2482091.52</v>
      </c>
      <c r="E35" s="183">
        <f t="shared" si="0"/>
        <v>100</v>
      </c>
      <c r="F35" s="5"/>
    </row>
    <row r="36" spans="1:6" ht="17.399999999999999" customHeight="1" x14ac:dyDescent="0.3">
      <c r="A36" s="80" t="s">
        <v>181</v>
      </c>
      <c r="B36" s="81" t="s">
        <v>273</v>
      </c>
      <c r="C36" s="82">
        <f>C37+C46+C48+C43</f>
        <v>794946.06</v>
      </c>
      <c r="D36" s="82">
        <f>D37+D46+D48+D43</f>
        <v>756588.84000000008</v>
      </c>
      <c r="E36" s="184">
        <f>D36/C36*100</f>
        <v>95.174865071977337</v>
      </c>
      <c r="F36" s="5"/>
    </row>
    <row r="37" spans="1:6" ht="24" customHeight="1" x14ac:dyDescent="0.3">
      <c r="A37" s="80" t="s">
        <v>182</v>
      </c>
      <c r="B37" s="81" t="s">
        <v>274</v>
      </c>
      <c r="C37" s="82">
        <f>C38+C39+C40+C41+C42</f>
        <v>718946.06</v>
      </c>
      <c r="D37" s="82">
        <f>D38+D39+D40+D41+D42</f>
        <v>718905.16</v>
      </c>
      <c r="E37" s="182">
        <f t="shared" si="0"/>
        <v>99.99431111702593</v>
      </c>
      <c r="F37" s="5"/>
    </row>
    <row r="38" spans="1:6" ht="24" customHeight="1" x14ac:dyDescent="0.3">
      <c r="A38" s="71" t="s">
        <v>292</v>
      </c>
      <c r="B38" s="72" t="s">
        <v>275</v>
      </c>
      <c r="C38" s="73">
        <v>196031.06</v>
      </c>
      <c r="D38" s="73">
        <v>196031.06</v>
      </c>
      <c r="E38" s="183">
        <f t="shared" si="0"/>
        <v>100</v>
      </c>
      <c r="F38" s="5"/>
    </row>
    <row r="39" spans="1:6" ht="46.95" customHeight="1" x14ac:dyDescent="0.3">
      <c r="A39" s="71" t="s">
        <v>165</v>
      </c>
      <c r="B39" s="72" t="s">
        <v>276</v>
      </c>
      <c r="C39" s="73">
        <v>73900</v>
      </c>
      <c r="D39" s="73">
        <v>73900</v>
      </c>
      <c r="E39" s="183">
        <f t="shared" si="0"/>
        <v>100</v>
      </c>
      <c r="F39" s="5"/>
    </row>
    <row r="40" spans="1:6" s="10" customFormat="1" ht="62.4" customHeight="1" x14ac:dyDescent="0.3">
      <c r="A40" s="97" t="s">
        <v>29</v>
      </c>
      <c r="B40" s="90" t="s">
        <v>277</v>
      </c>
      <c r="C40" s="91">
        <v>150</v>
      </c>
      <c r="D40" s="91">
        <v>150</v>
      </c>
      <c r="E40" s="185">
        <f t="shared" ref="E40:E47" si="1">D40/C40*100</f>
        <v>100</v>
      </c>
      <c r="F40" s="9"/>
    </row>
    <row r="41" spans="1:6" s="10" customFormat="1" ht="62.4" customHeight="1" x14ac:dyDescent="0.3">
      <c r="A41" s="97" t="s">
        <v>293</v>
      </c>
      <c r="B41" s="90" t="s">
        <v>278</v>
      </c>
      <c r="C41" s="91">
        <v>441765</v>
      </c>
      <c r="D41" s="91">
        <v>441765</v>
      </c>
      <c r="E41" s="185">
        <f t="shared" si="1"/>
        <v>100</v>
      </c>
      <c r="F41" s="9"/>
    </row>
    <row r="42" spans="1:6" s="10" customFormat="1" ht="62.4" customHeight="1" x14ac:dyDescent="0.3">
      <c r="A42" s="97" t="s">
        <v>231</v>
      </c>
      <c r="B42" s="90" t="s">
        <v>279</v>
      </c>
      <c r="C42" s="91">
        <v>7100</v>
      </c>
      <c r="D42" s="91">
        <v>7059.1</v>
      </c>
      <c r="E42" s="185">
        <f t="shared" si="1"/>
        <v>99.423943661971833</v>
      </c>
      <c r="F42" s="9"/>
    </row>
    <row r="43" spans="1:6" s="10" customFormat="1" ht="24" customHeight="1" x14ac:dyDescent="0.3">
      <c r="A43" s="98" t="s">
        <v>232</v>
      </c>
      <c r="B43" s="87" t="s">
        <v>280</v>
      </c>
      <c r="C43" s="99">
        <f>C44</f>
        <v>1000</v>
      </c>
      <c r="D43" s="99">
        <f>D44</f>
        <v>705.91</v>
      </c>
      <c r="E43" s="186">
        <f t="shared" si="1"/>
        <v>70.590999999999994</v>
      </c>
      <c r="F43" s="9"/>
    </row>
    <row r="44" spans="1:6" s="10" customFormat="1" ht="21.6" customHeight="1" x14ac:dyDescent="0.3">
      <c r="A44" s="97" t="s">
        <v>294</v>
      </c>
      <c r="B44" s="90" t="s">
        <v>281</v>
      </c>
      <c r="C44" s="91">
        <v>1000</v>
      </c>
      <c r="D44" s="91">
        <v>705.91</v>
      </c>
      <c r="E44" s="185">
        <f t="shared" si="1"/>
        <v>70.590999999999994</v>
      </c>
      <c r="F44" s="9"/>
    </row>
    <row r="45" spans="1:6" s="10" customFormat="1" ht="51.6" customHeight="1" x14ac:dyDescent="0.3">
      <c r="A45" s="97" t="s">
        <v>295</v>
      </c>
      <c r="B45" s="90" t="s">
        <v>282</v>
      </c>
      <c r="C45" s="91">
        <v>1000</v>
      </c>
      <c r="D45" s="91">
        <v>705.91</v>
      </c>
      <c r="E45" s="185">
        <f t="shared" si="1"/>
        <v>70.590999999999994</v>
      </c>
      <c r="F45" s="9"/>
    </row>
    <row r="46" spans="1:6" x14ac:dyDescent="0.3">
      <c r="A46" s="80" t="s">
        <v>167</v>
      </c>
      <c r="B46" s="81" t="s">
        <v>283</v>
      </c>
      <c r="C46" s="82">
        <f>C47</f>
        <v>75000</v>
      </c>
      <c r="D46" s="82">
        <f>D47</f>
        <v>52943.21</v>
      </c>
      <c r="E46" s="182">
        <f t="shared" si="1"/>
        <v>70.590946666666667</v>
      </c>
      <c r="F46" s="5"/>
    </row>
    <row r="47" spans="1:6" ht="37.200000000000003" customHeight="1" x14ac:dyDescent="0.3">
      <c r="A47" s="96" t="s">
        <v>296</v>
      </c>
      <c r="B47" s="72" t="s">
        <v>284</v>
      </c>
      <c r="C47" s="73">
        <v>75000</v>
      </c>
      <c r="D47" s="73">
        <v>52943.21</v>
      </c>
      <c r="E47" s="183">
        <f t="shared" si="1"/>
        <v>70.590946666666667</v>
      </c>
      <c r="F47" s="5"/>
    </row>
    <row r="48" spans="1:6" ht="35.4" x14ac:dyDescent="0.3">
      <c r="A48" s="28" t="s">
        <v>221</v>
      </c>
      <c r="B48" s="29" t="s">
        <v>285</v>
      </c>
      <c r="C48" s="100">
        <v>0</v>
      </c>
      <c r="D48" s="101">
        <v>-15965.44</v>
      </c>
      <c r="E48" s="187">
        <v>0</v>
      </c>
    </row>
    <row r="49" spans="1:5" ht="36.6" x14ac:dyDescent="0.3">
      <c r="A49" s="31" t="s">
        <v>222</v>
      </c>
      <c r="B49" s="32" t="s">
        <v>286</v>
      </c>
      <c r="C49" s="33">
        <v>0</v>
      </c>
      <c r="D49" s="34">
        <v>-15965.44</v>
      </c>
      <c r="E49" s="188">
        <v>0</v>
      </c>
    </row>
    <row r="50" spans="1:5" ht="36.6" x14ac:dyDescent="0.3">
      <c r="A50" s="31" t="s">
        <v>222</v>
      </c>
      <c r="B50" s="32" t="s">
        <v>287</v>
      </c>
      <c r="C50" s="33">
        <v>0</v>
      </c>
      <c r="D50" s="34">
        <v>-15965.44</v>
      </c>
      <c r="E50" s="188">
        <v>0</v>
      </c>
    </row>
  </sheetData>
  <mergeCells count="7">
    <mergeCell ref="D1:E1"/>
    <mergeCell ref="A2:E2"/>
    <mergeCell ref="E4:E6"/>
    <mergeCell ref="A4:A6"/>
    <mergeCell ref="B4:B6"/>
    <mergeCell ref="C4:C6"/>
    <mergeCell ref="D4:D6"/>
  </mergeCells>
  <pageMargins left="0.39374999999999999" right="0.39374999999999999" top="0.39374999999999999" bottom="0.39374999999999999" header="0.51180550000000002" footer="0.51180550000000002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F4" sqref="F1:F1048576"/>
    </sheetView>
  </sheetViews>
  <sheetFormatPr defaultRowHeight="14.4" x14ac:dyDescent="0.3"/>
  <cols>
    <col min="1" max="1" width="19.88671875" style="102" customWidth="1"/>
    <col min="2" max="2" width="12.6640625" style="102" customWidth="1"/>
    <col min="3" max="3" width="21.88671875" style="102" customWidth="1"/>
    <col min="4" max="4" width="11.5546875" style="102" customWidth="1"/>
    <col min="5" max="5" width="12.5546875" style="102" customWidth="1"/>
    <col min="6" max="6" width="13.44140625" style="192" customWidth="1"/>
  </cols>
  <sheetData>
    <row r="1" spans="1:6" x14ac:dyDescent="0.3">
      <c r="E1" s="133" t="s">
        <v>302</v>
      </c>
      <c r="F1" s="133"/>
    </row>
    <row r="2" spans="1:6" ht="39" customHeight="1" x14ac:dyDescent="0.3">
      <c r="A2" s="103"/>
      <c r="B2" s="103"/>
      <c r="C2" s="104"/>
      <c r="D2" s="105"/>
      <c r="E2" s="133"/>
      <c r="F2" s="133"/>
    </row>
    <row r="3" spans="1:6" ht="54" customHeight="1" x14ac:dyDescent="0.3">
      <c r="A3" s="160" t="s">
        <v>314</v>
      </c>
      <c r="B3" s="160"/>
      <c r="C3" s="161"/>
      <c r="D3" s="161"/>
      <c r="E3" s="161"/>
      <c r="F3" s="161"/>
    </row>
    <row r="4" spans="1:6" ht="14.4" customHeight="1" x14ac:dyDescent="0.3">
      <c r="A4" s="106"/>
      <c r="B4" s="106"/>
      <c r="C4" s="107"/>
      <c r="D4" s="107"/>
      <c r="E4" s="107"/>
      <c r="F4" s="189"/>
    </row>
    <row r="5" spans="1:6" x14ac:dyDescent="0.3">
      <c r="A5" s="108"/>
      <c r="B5" s="108"/>
      <c r="C5" s="109"/>
      <c r="D5" s="110"/>
      <c r="E5" s="111"/>
      <c r="F5" s="190" t="s">
        <v>155</v>
      </c>
    </row>
    <row r="6" spans="1:6" x14ac:dyDescent="0.3">
      <c r="A6" s="142" t="s">
        <v>0</v>
      </c>
      <c r="B6" s="162" t="s">
        <v>75</v>
      </c>
      <c r="C6" s="142" t="s">
        <v>67</v>
      </c>
      <c r="D6" s="142" t="s">
        <v>2</v>
      </c>
      <c r="E6" s="142" t="s">
        <v>3</v>
      </c>
      <c r="F6" s="177" t="s">
        <v>315</v>
      </c>
    </row>
    <row r="7" spans="1:6" x14ac:dyDescent="0.3">
      <c r="A7" s="143"/>
      <c r="B7" s="163"/>
      <c r="C7" s="143"/>
      <c r="D7" s="143"/>
      <c r="E7" s="143"/>
      <c r="F7" s="178"/>
    </row>
    <row r="8" spans="1:6" x14ac:dyDescent="0.3">
      <c r="A8" s="143"/>
      <c r="B8" s="163"/>
      <c r="C8" s="143"/>
      <c r="D8" s="143"/>
      <c r="E8" s="143"/>
      <c r="F8" s="178"/>
    </row>
    <row r="9" spans="1:6" x14ac:dyDescent="0.3">
      <c r="A9" s="143"/>
      <c r="B9" s="163"/>
      <c r="C9" s="143"/>
      <c r="D9" s="143"/>
      <c r="E9" s="143"/>
      <c r="F9" s="178"/>
    </row>
    <row r="10" spans="1:6" ht="3.6" customHeight="1" x14ac:dyDescent="0.3">
      <c r="A10" s="143"/>
      <c r="B10" s="164"/>
      <c r="C10" s="143"/>
      <c r="D10" s="143"/>
      <c r="E10" s="143"/>
      <c r="F10" s="178"/>
    </row>
    <row r="11" spans="1:6" x14ac:dyDescent="0.3">
      <c r="A11" s="36">
        <v>1</v>
      </c>
      <c r="B11" s="36">
        <v>2</v>
      </c>
      <c r="C11" s="37">
        <v>3</v>
      </c>
      <c r="D11" s="38" t="s">
        <v>4</v>
      </c>
      <c r="E11" s="38" t="s">
        <v>5</v>
      </c>
      <c r="F11" s="179" t="s">
        <v>6</v>
      </c>
    </row>
    <row r="12" spans="1:6" ht="37.950000000000003" customHeight="1" x14ac:dyDescent="0.3">
      <c r="A12" s="45" t="s">
        <v>238</v>
      </c>
      <c r="B12" s="112">
        <v>720</v>
      </c>
      <c r="C12" s="46" t="s">
        <v>8</v>
      </c>
      <c r="D12" s="41">
        <v>923397.09</v>
      </c>
      <c r="E12" s="41">
        <v>-180484.04</v>
      </c>
      <c r="F12" s="169" t="s">
        <v>317</v>
      </c>
    </row>
    <row r="13" spans="1:6" ht="24.6" x14ac:dyDescent="0.3">
      <c r="A13" s="113" t="s">
        <v>40</v>
      </c>
      <c r="B13" s="114">
        <v>720</v>
      </c>
      <c r="C13" s="115" t="s">
        <v>68</v>
      </c>
      <c r="D13" s="92">
        <v>923397.09</v>
      </c>
      <c r="E13" s="92">
        <v>-180484.04</v>
      </c>
      <c r="F13" s="170" t="s">
        <v>317</v>
      </c>
    </row>
    <row r="14" spans="1:6" ht="30.6" customHeight="1" x14ac:dyDescent="0.3">
      <c r="A14" s="116" t="s">
        <v>156</v>
      </c>
      <c r="B14" s="114">
        <v>720</v>
      </c>
      <c r="C14" s="115" t="s">
        <v>41</v>
      </c>
      <c r="D14" s="117">
        <v>-4791217.58</v>
      </c>
      <c r="E14" s="117">
        <f>E15</f>
        <v>-4857860.58</v>
      </c>
      <c r="F14" s="170" t="s">
        <v>317</v>
      </c>
    </row>
    <row r="15" spans="1:6" ht="40.950000000000003" customHeight="1" x14ac:dyDescent="0.3">
      <c r="A15" s="42" t="s">
        <v>76</v>
      </c>
      <c r="B15" s="114">
        <v>720</v>
      </c>
      <c r="C15" s="115" t="s">
        <v>154</v>
      </c>
      <c r="D15" s="117">
        <v>-4791217.58</v>
      </c>
      <c r="E15" s="117">
        <f>E16</f>
        <v>-4857860.58</v>
      </c>
      <c r="F15" s="170">
        <f t="shared" ref="F15:F21" si="0">E15/D15*100</f>
        <v>101.39094079714074</v>
      </c>
    </row>
    <row r="16" spans="1:6" ht="42.6" customHeight="1" x14ac:dyDescent="0.3">
      <c r="A16" s="42" t="s">
        <v>77</v>
      </c>
      <c r="B16" s="114">
        <v>720</v>
      </c>
      <c r="C16" s="115" t="s">
        <v>71</v>
      </c>
      <c r="D16" s="117">
        <v>-4791217.58</v>
      </c>
      <c r="E16" s="117">
        <f>E17</f>
        <v>-4857860.58</v>
      </c>
      <c r="F16" s="170">
        <f t="shared" si="0"/>
        <v>101.39094079714074</v>
      </c>
    </row>
    <row r="17" spans="1:6" ht="48.6" customHeight="1" x14ac:dyDescent="0.3">
      <c r="A17" s="42" t="s">
        <v>44</v>
      </c>
      <c r="B17" s="114">
        <v>720</v>
      </c>
      <c r="C17" s="115" t="s">
        <v>71</v>
      </c>
      <c r="D17" s="117">
        <v>-4791217.58</v>
      </c>
      <c r="E17" s="117">
        <v>-4857860.58</v>
      </c>
      <c r="F17" s="170">
        <f t="shared" si="0"/>
        <v>101.39094079714074</v>
      </c>
    </row>
    <row r="18" spans="1:6" ht="25.95" customHeight="1" x14ac:dyDescent="0.3">
      <c r="A18" s="116" t="s">
        <v>157</v>
      </c>
      <c r="B18" s="114">
        <v>720</v>
      </c>
      <c r="C18" s="118" t="s">
        <v>46</v>
      </c>
      <c r="D18" s="117">
        <v>5714614.6699999999</v>
      </c>
      <c r="E18" s="117">
        <f>E19</f>
        <v>4677376.54</v>
      </c>
      <c r="F18" s="170">
        <f t="shared" si="0"/>
        <v>81.849377606416979</v>
      </c>
    </row>
    <row r="19" spans="1:6" ht="42" customHeight="1" x14ac:dyDescent="0.3">
      <c r="A19" s="42" t="s">
        <v>47</v>
      </c>
      <c r="B19" s="114">
        <v>720</v>
      </c>
      <c r="C19" s="118" t="s">
        <v>72</v>
      </c>
      <c r="D19" s="117">
        <v>5714614.6699999999</v>
      </c>
      <c r="E19" s="117">
        <f>E20</f>
        <v>4677376.54</v>
      </c>
      <c r="F19" s="170">
        <f t="shared" si="0"/>
        <v>81.849377606416979</v>
      </c>
    </row>
    <row r="20" spans="1:6" ht="38.4" customHeight="1" x14ac:dyDescent="0.3">
      <c r="A20" s="42" t="s">
        <v>48</v>
      </c>
      <c r="B20" s="114">
        <v>720</v>
      </c>
      <c r="C20" s="118" t="s">
        <v>73</v>
      </c>
      <c r="D20" s="117">
        <v>5714614.6699999999</v>
      </c>
      <c r="E20" s="117">
        <f>E21</f>
        <v>4677376.54</v>
      </c>
      <c r="F20" s="170">
        <f t="shared" si="0"/>
        <v>81.849377606416979</v>
      </c>
    </row>
    <row r="21" spans="1:6" ht="54" customHeight="1" x14ac:dyDescent="0.3">
      <c r="A21" s="42" t="s">
        <v>49</v>
      </c>
      <c r="B21" s="114">
        <v>720</v>
      </c>
      <c r="C21" s="118" t="s">
        <v>74</v>
      </c>
      <c r="D21" s="117">
        <v>5714614.6699999999</v>
      </c>
      <c r="E21" s="117">
        <v>4677376.54</v>
      </c>
      <c r="F21" s="170">
        <f t="shared" si="0"/>
        <v>81.849377606416979</v>
      </c>
    </row>
    <row r="22" spans="1:6" x14ac:dyDescent="0.3">
      <c r="A22" s="77"/>
      <c r="B22" s="77"/>
      <c r="C22" s="119"/>
      <c r="D22" s="120"/>
      <c r="E22" s="120"/>
      <c r="F22" s="191"/>
    </row>
  </sheetData>
  <mergeCells count="8">
    <mergeCell ref="E1:F2"/>
    <mergeCell ref="A3:F3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H13" sqref="H13"/>
    </sheetView>
  </sheetViews>
  <sheetFormatPr defaultRowHeight="14.4" x14ac:dyDescent="0.3"/>
  <cols>
    <col min="1" max="1" width="26.109375" style="102" customWidth="1"/>
    <col min="2" max="2" width="27.44140625" style="102" customWidth="1"/>
    <col min="3" max="3" width="12.44140625" style="102" customWidth="1"/>
    <col min="4" max="4" width="12.33203125" style="102" customWidth="1"/>
    <col min="5" max="5" width="14.88671875" style="192" customWidth="1"/>
  </cols>
  <sheetData>
    <row r="1" spans="1:5" x14ac:dyDescent="0.3">
      <c r="D1" s="133" t="s">
        <v>300</v>
      </c>
      <c r="E1" s="133"/>
    </row>
    <row r="2" spans="1:5" ht="31.95" customHeight="1" x14ac:dyDescent="0.3">
      <c r="D2" s="133"/>
      <c r="E2" s="133"/>
    </row>
    <row r="3" spans="1:5" ht="46.2" customHeight="1" x14ac:dyDescent="0.3">
      <c r="A3" s="160" t="s">
        <v>301</v>
      </c>
      <c r="B3" s="161"/>
      <c r="C3" s="161"/>
      <c r="D3" s="161"/>
      <c r="E3" s="161"/>
    </row>
    <row r="4" spans="1:5" ht="16.95" customHeight="1" x14ac:dyDescent="0.3">
      <c r="A4" s="106"/>
      <c r="B4" s="107"/>
      <c r="C4" s="107"/>
      <c r="D4" s="107"/>
      <c r="E4" s="189"/>
    </row>
    <row r="5" spans="1:5" x14ac:dyDescent="0.3">
      <c r="A5" s="108"/>
      <c r="B5" s="109"/>
      <c r="C5" s="110"/>
      <c r="D5" s="111"/>
      <c r="E5" s="190" t="s">
        <v>155</v>
      </c>
    </row>
    <row r="6" spans="1:5" x14ac:dyDescent="0.3">
      <c r="A6" s="142" t="s">
        <v>0</v>
      </c>
      <c r="B6" s="142" t="s">
        <v>67</v>
      </c>
      <c r="C6" s="142" t="s">
        <v>2</v>
      </c>
      <c r="D6" s="142" t="s">
        <v>3</v>
      </c>
      <c r="E6" s="177" t="s">
        <v>316</v>
      </c>
    </row>
    <row r="7" spans="1:5" ht="26.4" customHeight="1" x14ac:dyDescent="0.3">
      <c r="A7" s="143"/>
      <c r="B7" s="143"/>
      <c r="C7" s="143"/>
      <c r="D7" s="143"/>
      <c r="E7" s="178"/>
    </row>
    <row r="8" spans="1:5" x14ac:dyDescent="0.3">
      <c r="A8" s="36">
        <v>1</v>
      </c>
      <c r="B8" s="37">
        <v>2</v>
      </c>
      <c r="C8" s="38" t="s">
        <v>288</v>
      </c>
      <c r="D8" s="38" t="s">
        <v>4</v>
      </c>
      <c r="E8" s="179" t="s">
        <v>5</v>
      </c>
    </row>
    <row r="9" spans="1:5" ht="35.4" customHeight="1" x14ac:dyDescent="0.3">
      <c r="A9" s="45" t="s">
        <v>39</v>
      </c>
      <c r="B9" s="46" t="s">
        <v>8</v>
      </c>
      <c r="C9" s="41">
        <v>923397.09</v>
      </c>
      <c r="D9" s="41">
        <v>-180484.04</v>
      </c>
      <c r="E9" s="169" t="s">
        <v>317</v>
      </c>
    </row>
    <row r="10" spans="1:5" ht="41.4" customHeight="1" x14ac:dyDescent="0.3">
      <c r="A10" s="121" t="s">
        <v>289</v>
      </c>
      <c r="B10" s="115" t="s">
        <v>68</v>
      </c>
      <c r="C10" s="92">
        <v>923397.09</v>
      </c>
      <c r="D10" s="92">
        <v>-180484.04</v>
      </c>
      <c r="E10" s="170" t="s">
        <v>317</v>
      </c>
    </row>
    <row r="11" spans="1:5" ht="21" customHeight="1" x14ac:dyDescent="0.3">
      <c r="A11" s="113" t="s">
        <v>40</v>
      </c>
      <c r="B11" s="115" t="s">
        <v>68</v>
      </c>
      <c r="C11" s="92">
        <v>923397.09</v>
      </c>
      <c r="D11" s="92">
        <v>-180484.04</v>
      </c>
      <c r="E11" s="170" t="s">
        <v>317</v>
      </c>
    </row>
    <row r="12" spans="1:5" ht="20.399999999999999" customHeight="1" x14ac:dyDescent="0.3">
      <c r="A12" s="116" t="s">
        <v>156</v>
      </c>
      <c r="B12" s="115" t="s">
        <v>41</v>
      </c>
      <c r="C12" s="117">
        <v>-4791217.58</v>
      </c>
      <c r="D12" s="117">
        <f>D13</f>
        <v>-4857860.58</v>
      </c>
      <c r="E12" s="170">
        <f t="shared" ref="E12:E19" si="0">D12/C12*100</f>
        <v>101.39094079714074</v>
      </c>
    </row>
    <row r="13" spans="1:5" ht="24.6" customHeight="1" x14ac:dyDescent="0.3">
      <c r="A13" s="42" t="s">
        <v>42</v>
      </c>
      <c r="B13" s="115" t="s">
        <v>69</v>
      </c>
      <c r="C13" s="117">
        <v>-4791217.58</v>
      </c>
      <c r="D13" s="117">
        <f>D14</f>
        <v>-4857860.58</v>
      </c>
      <c r="E13" s="170">
        <f t="shared" si="0"/>
        <v>101.39094079714074</v>
      </c>
    </row>
    <row r="14" spans="1:5" ht="30" customHeight="1" x14ac:dyDescent="0.3">
      <c r="A14" s="42" t="s">
        <v>43</v>
      </c>
      <c r="B14" s="115" t="s">
        <v>70</v>
      </c>
      <c r="C14" s="117">
        <v>-4791217.58</v>
      </c>
      <c r="D14" s="117">
        <f>D15</f>
        <v>-4857860.58</v>
      </c>
      <c r="E14" s="170">
        <f t="shared" si="0"/>
        <v>101.39094079714074</v>
      </c>
    </row>
    <row r="15" spans="1:5" ht="35.4" customHeight="1" x14ac:dyDescent="0.3">
      <c r="A15" s="42" t="s">
        <v>44</v>
      </c>
      <c r="B15" s="115" t="s">
        <v>71</v>
      </c>
      <c r="C15" s="117">
        <v>-4791217.58</v>
      </c>
      <c r="D15" s="117">
        <v>-4857860.58</v>
      </c>
      <c r="E15" s="170">
        <f t="shared" si="0"/>
        <v>101.39094079714074</v>
      </c>
    </row>
    <row r="16" spans="1:5" ht="22.95" customHeight="1" x14ac:dyDescent="0.3">
      <c r="A16" s="116" t="s">
        <v>45</v>
      </c>
      <c r="B16" s="115" t="s">
        <v>46</v>
      </c>
      <c r="C16" s="117">
        <v>5714614.6699999999</v>
      </c>
      <c r="D16" s="117">
        <f>D17</f>
        <v>4677376.54</v>
      </c>
      <c r="E16" s="170">
        <f t="shared" si="0"/>
        <v>81.849377606416979</v>
      </c>
    </row>
    <row r="17" spans="1:5" ht="25.95" customHeight="1" x14ac:dyDescent="0.3">
      <c r="A17" s="42" t="s">
        <v>47</v>
      </c>
      <c r="B17" s="118" t="s">
        <v>72</v>
      </c>
      <c r="C17" s="117">
        <v>5714614.6699999999</v>
      </c>
      <c r="D17" s="117">
        <f>D18</f>
        <v>4677376.54</v>
      </c>
      <c r="E17" s="170">
        <f t="shared" si="0"/>
        <v>81.849377606416979</v>
      </c>
    </row>
    <row r="18" spans="1:5" ht="33" customHeight="1" x14ac:dyDescent="0.3">
      <c r="A18" s="42" t="s">
        <v>48</v>
      </c>
      <c r="B18" s="118" t="s">
        <v>73</v>
      </c>
      <c r="C18" s="117">
        <v>5714614.6699999999</v>
      </c>
      <c r="D18" s="117">
        <f>D19</f>
        <v>4677376.54</v>
      </c>
      <c r="E18" s="170">
        <f t="shared" si="0"/>
        <v>81.849377606416979</v>
      </c>
    </row>
    <row r="19" spans="1:5" ht="43.95" customHeight="1" x14ac:dyDescent="0.3">
      <c r="A19" s="42" t="s">
        <v>49</v>
      </c>
      <c r="B19" s="118" t="s">
        <v>74</v>
      </c>
      <c r="C19" s="117">
        <v>5714614.6699999999</v>
      </c>
      <c r="D19" s="117">
        <v>4677376.54</v>
      </c>
      <c r="E19" s="170">
        <f t="shared" si="0"/>
        <v>81.849377606416979</v>
      </c>
    </row>
    <row r="20" spans="1:5" x14ac:dyDescent="0.3">
      <c r="A20" s="122"/>
      <c r="B20" s="123"/>
      <c r="C20" s="124"/>
      <c r="D20" s="125"/>
      <c r="E20" s="193"/>
    </row>
    <row r="21" spans="1:5" x14ac:dyDescent="0.3">
      <c r="A21" s="126"/>
      <c r="B21" s="127"/>
      <c r="C21" s="128"/>
      <c r="D21" s="129"/>
      <c r="E21" s="194"/>
    </row>
  </sheetData>
  <mergeCells count="7">
    <mergeCell ref="D1:E2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7</vt:lpstr>
      <vt:lpstr>Приложение 6</vt:lpstr>
      <vt:lpstr>Приложение 5</vt:lpstr>
      <vt:lpstr>Приложение 4</vt:lpstr>
      <vt:lpstr>Приложение 3</vt:lpstr>
      <vt:lpstr>Приложение 2</vt:lpstr>
      <vt:lpstr>Приложение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2020-12-08T12:09:07Z</cp:lastPrinted>
  <dcterms:created xsi:type="dcterms:W3CDTF">2020-02-23T07:03:45Z</dcterms:created>
  <dcterms:modified xsi:type="dcterms:W3CDTF">2020-12-16T06:26:39Z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